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55" windowHeight="108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0" i="1"/>
  <c r="S110"/>
  <c r="U110" s="1"/>
  <c r="W110" s="1"/>
  <c r="L110"/>
  <c r="N110" s="1"/>
  <c r="P110" s="1"/>
  <c r="G110"/>
  <c r="I110" s="1"/>
  <c r="E110"/>
  <c r="S36" l="1"/>
  <c r="U36" s="1"/>
  <c r="W36" s="1"/>
  <c r="S35"/>
  <c r="U35" s="1"/>
  <c r="W35" s="1"/>
  <c r="S34"/>
  <c r="U34" s="1"/>
  <c r="W34" s="1"/>
  <c r="S33"/>
  <c r="U33" s="1"/>
  <c r="W33" s="1"/>
  <c r="S32"/>
  <c r="U32" s="1"/>
  <c r="W32" s="1"/>
  <c r="S31"/>
  <c r="U31" s="1"/>
  <c r="W31" s="1"/>
  <c r="S30"/>
  <c r="U30" s="1"/>
  <c r="W30" s="1"/>
  <c r="S29"/>
  <c r="U29" s="1"/>
  <c r="W29" s="1"/>
  <c r="S28"/>
  <c r="U28" s="1"/>
  <c r="W28" s="1"/>
  <c r="S27"/>
  <c r="U27" s="1"/>
  <c r="W27" s="1"/>
  <c r="S26"/>
  <c r="U26" s="1"/>
  <c r="W26" s="1"/>
  <c r="S25"/>
  <c r="U25" s="1"/>
  <c r="W25" s="1"/>
  <c r="S24"/>
  <c r="U24" s="1"/>
  <c r="W24" s="1"/>
  <c r="S23"/>
  <c r="U23" s="1"/>
  <c r="W23" s="1"/>
  <c r="S22"/>
  <c r="U22" s="1"/>
  <c r="W22" s="1"/>
  <c r="S21"/>
  <c r="U21" s="1"/>
  <c r="W21" s="1"/>
  <c r="S20"/>
  <c r="U20" s="1"/>
  <c r="W20" s="1"/>
  <c r="S19"/>
  <c r="U19" s="1"/>
  <c r="W19" s="1"/>
  <c r="S18"/>
  <c r="U18" s="1"/>
  <c r="W18" s="1"/>
  <c r="S17"/>
  <c r="U17" s="1"/>
  <c r="W17" s="1"/>
  <c r="S16"/>
  <c r="U16" s="1"/>
  <c r="W16" s="1"/>
  <c r="S15"/>
  <c r="U15" s="1"/>
  <c r="W15" s="1"/>
  <c r="S14"/>
  <c r="U14" s="1"/>
  <c r="W14" s="1"/>
  <c r="S13"/>
  <c r="U13" s="1"/>
  <c r="W13" s="1"/>
  <c r="S12"/>
  <c r="U12" s="1"/>
  <c r="W12" s="1"/>
  <c r="S11"/>
  <c r="U11" s="1"/>
  <c r="W11" s="1"/>
  <c r="S10"/>
  <c r="U10" s="1"/>
  <c r="W10" s="1"/>
  <c r="S9"/>
  <c r="U9" s="1"/>
  <c r="W9" s="1"/>
  <c r="S8"/>
  <c r="U8" s="1"/>
  <c r="W8" s="1"/>
  <c r="S7"/>
  <c r="U7" s="1"/>
  <c r="W7" s="1"/>
  <c r="S6"/>
  <c r="U6" s="1"/>
  <c r="W6" s="1"/>
  <c r="N17"/>
  <c r="P17" s="1"/>
  <c r="L36"/>
  <c r="N36" s="1"/>
  <c r="P36" s="1"/>
  <c r="L35"/>
  <c r="N35" s="1"/>
  <c r="P35" s="1"/>
  <c r="L34"/>
  <c r="N34" s="1"/>
  <c r="P34" s="1"/>
  <c r="L33"/>
  <c r="N33" s="1"/>
  <c r="P33" s="1"/>
  <c r="L32"/>
  <c r="N32" s="1"/>
  <c r="P32" s="1"/>
  <c r="L31"/>
  <c r="N31" s="1"/>
  <c r="P31" s="1"/>
  <c r="L30"/>
  <c r="N30" s="1"/>
  <c r="P30" s="1"/>
  <c r="L29"/>
  <c r="N29" s="1"/>
  <c r="P29" s="1"/>
  <c r="L28"/>
  <c r="N28" s="1"/>
  <c r="P28" s="1"/>
  <c r="L27"/>
  <c r="N27" s="1"/>
  <c r="P27" s="1"/>
  <c r="L26"/>
  <c r="N26" s="1"/>
  <c r="P26" s="1"/>
  <c r="L25"/>
  <c r="N25" s="1"/>
  <c r="P25" s="1"/>
  <c r="L24"/>
  <c r="N24" s="1"/>
  <c r="P24" s="1"/>
  <c r="L23"/>
  <c r="N23" s="1"/>
  <c r="P23" s="1"/>
  <c r="L22"/>
  <c r="N22" s="1"/>
  <c r="P22" s="1"/>
  <c r="L21"/>
  <c r="N21" s="1"/>
  <c r="P21" s="1"/>
  <c r="L20"/>
  <c r="N20" s="1"/>
  <c r="P20" s="1"/>
  <c r="L19"/>
  <c r="N19" s="1"/>
  <c r="P19" s="1"/>
  <c r="L18"/>
  <c r="N18" s="1"/>
  <c r="P18" s="1"/>
  <c r="L17"/>
  <c r="L16"/>
  <c r="N16" s="1"/>
  <c r="P16" s="1"/>
  <c r="L15"/>
  <c r="N15" s="1"/>
  <c r="P15" s="1"/>
  <c r="L14"/>
  <c r="N14" s="1"/>
  <c r="P14" s="1"/>
  <c r="L13"/>
  <c r="N13" s="1"/>
  <c r="P13" s="1"/>
  <c r="L12"/>
  <c r="N12" s="1"/>
  <c r="P12" s="1"/>
  <c r="L11"/>
  <c r="N11" s="1"/>
  <c r="P11" s="1"/>
  <c r="L10"/>
  <c r="N10" s="1"/>
  <c r="P10" s="1"/>
  <c r="L9"/>
  <c r="N9" s="1"/>
  <c r="P9" s="1"/>
  <c r="L8"/>
  <c r="N8" s="1"/>
  <c r="P8" s="1"/>
  <c r="L7"/>
  <c r="N7" s="1"/>
  <c r="P7" s="1"/>
  <c r="L6"/>
  <c r="E6"/>
  <c r="G6" s="1"/>
  <c r="I35"/>
  <c r="I31"/>
  <c r="I27"/>
  <c r="I23"/>
  <c r="I19"/>
  <c r="I15"/>
  <c r="I11"/>
  <c r="I7"/>
  <c r="G35"/>
  <c r="G31"/>
  <c r="G27"/>
  <c r="G23"/>
  <c r="G19"/>
  <c r="G15"/>
  <c r="G14"/>
  <c r="I14" s="1"/>
  <c r="G11"/>
  <c r="G10"/>
  <c r="I10" s="1"/>
  <c r="G7"/>
  <c r="E7"/>
  <c r="E8"/>
  <c r="G8" s="1"/>
  <c r="I8" s="1"/>
  <c r="E9"/>
  <c r="G9" s="1"/>
  <c r="I9" s="1"/>
  <c r="E10"/>
  <c r="E11"/>
  <c r="E12"/>
  <c r="G12" s="1"/>
  <c r="I12" s="1"/>
  <c r="E13"/>
  <c r="G13" s="1"/>
  <c r="I13" s="1"/>
  <c r="E14"/>
  <c r="E15"/>
  <c r="E16"/>
  <c r="G16" s="1"/>
  <c r="I16" s="1"/>
  <c r="E17"/>
  <c r="G17" s="1"/>
  <c r="I17" s="1"/>
  <c r="E18"/>
  <c r="G18" s="1"/>
  <c r="I18" s="1"/>
  <c r="E19"/>
  <c r="E20"/>
  <c r="G20" s="1"/>
  <c r="I20" s="1"/>
  <c r="E21"/>
  <c r="G21" s="1"/>
  <c r="I21" s="1"/>
  <c r="E22"/>
  <c r="G22" s="1"/>
  <c r="I22" s="1"/>
  <c r="E23"/>
  <c r="E24"/>
  <c r="G24" s="1"/>
  <c r="I24" s="1"/>
  <c r="E25"/>
  <c r="G25" s="1"/>
  <c r="I25" s="1"/>
  <c r="E26"/>
  <c r="G26" s="1"/>
  <c r="I26" s="1"/>
  <c r="E27"/>
  <c r="E28"/>
  <c r="G28" s="1"/>
  <c r="I28" s="1"/>
  <c r="E29"/>
  <c r="G29" s="1"/>
  <c r="I29" s="1"/>
  <c r="E30"/>
  <c r="G30" s="1"/>
  <c r="I30" s="1"/>
  <c r="E31"/>
  <c r="E32"/>
  <c r="G32" s="1"/>
  <c r="I32" s="1"/>
  <c r="E33"/>
  <c r="G33" s="1"/>
  <c r="I33" s="1"/>
  <c r="E34"/>
  <c r="G34" s="1"/>
  <c r="I34" s="1"/>
  <c r="E35"/>
  <c r="E36"/>
  <c r="G36" s="1"/>
  <c r="I36" s="1"/>
  <c r="D108"/>
  <c r="E108"/>
  <c r="F108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C108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C105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C103"/>
  <c r="D99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C99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C96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C89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C87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C82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C76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C74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C72"/>
  <c r="D63"/>
  <c r="D62" s="1"/>
  <c r="E63"/>
  <c r="E62" s="1"/>
  <c r="F63"/>
  <c r="G63"/>
  <c r="H63"/>
  <c r="H62" s="1"/>
  <c r="I63"/>
  <c r="I62" s="1"/>
  <c r="J63"/>
  <c r="K63"/>
  <c r="L63"/>
  <c r="L62" s="1"/>
  <c r="M63"/>
  <c r="M62" s="1"/>
  <c r="N63"/>
  <c r="O63"/>
  <c r="P63"/>
  <c r="P62" s="1"/>
  <c r="Q63"/>
  <c r="Q62" s="1"/>
  <c r="R63"/>
  <c r="S63"/>
  <c r="T63"/>
  <c r="T62" s="1"/>
  <c r="U63"/>
  <c r="U62" s="1"/>
  <c r="V63"/>
  <c r="V62" s="1"/>
  <c r="W63"/>
  <c r="C63"/>
  <c r="C62" s="1"/>
  <c r="I6" l="1"/>
  <c r="R62"/>
  <c r="N62"/>
  <c r="J62"/>
  <c r="W62"/>
  <c r="S62"/>
  <c r="O62"/>
  <c r="K62"/>
  <c r="G62"/>
  <c r="F62"/>
  <c r="N6"/>
  <c r="D50"/>
  <c r="F50"/>
  <c r="H50"/>
  <c r="J50"/>
  <c r="K50"/>
  <c r="M50"/>
  <c r="O50"/>
  <c r="Q50"/>
  <c r="R50"/>
  <c r="T50"/>
  <c r="V50"/>
  <c r="D57"/>
  <c r="F57"/>
  <c r="H57"/>
  <c r="J57"/>
  <c r="K57"/>
  <c r="M57"/>
  <c r="O57"/>
  <c r="Q57"/>
  <c r="R57"/>
  <c r="T57"/>
  <c r="V57"/>
  <c r="C57"/>
  <c r="S59"/>
  <c r="U59" s="1"/>
  <c r="W59" s="1"/>
  <c r="S60"/>
  <c r="U60" s="1"/>
  <c r="W60" s="1"/>
  <c r="S58"/>
  <c r="U58" s="1"/>
  <c r="S52"/>
  <c r="U52" s="1"/>
  <c r="W52" s="1"/>
  <c r="S51"/>
  <c r="U51" s="1"/>
  <c r="W51" s="1"/>
  <c r="S55"/>
  <c r="U55" s="1"/>
  <c r="W55" s="1"/>
  <c r="S54"/>
  <c r="U54" s="1"/>
  <c r="W54" s="1"/>
  <c r="S53"/>
  <c r="U53" s="1"/>
  <c r="W53" s="1"/>
  <c r="S56"/>
  <c r="U56" s="1"/>
  <c r="W56" s="1"/>
  <c r="S49"/>
  <c r="U49" s="1"/>
  <c r="W49" s="1"/>
  <c r="S48"/>
  <c r="U48" s="1"/>
  <c r="W48" s="1"/>
  <c r="S47"/>
  <c r="U47" s="1"/>
  <c r="W47" s="1"/>
  <c r="S46"/>
  <c r="U46" s="1"/>
  <c r="W46" s="1"/>
  <c r="S45"/>
  <c r="U45" s="1"/>
  <c r="W45" s="1"/>
  <c r="S44"/>
  <c r="U44" s="1"/>
  <c r="W44" s="1"/>
  <c r="S43"/>
  <c r="U43" s="1"/>
  <c r="S41"/>
  <c r="U41" s="1"/>
  <c r="W41" s="1"/>
  <c r="S40"/>
  <c r="L59"/>
  <c r="N59" s="1"/>
  <c r="P59" s="1"/>
  <c r="L60"/>
  <c r="N60" s="1"/>
  <c r="P60" s="1"/>
  <c r="L58"/>
  <c r="L52"/>
  <c r="N52" s="1"/>
  <c r="P52" s="1"/>
  <c r="L51"/>
  <c r="N51" s="1"/>
  <c r="P51" s="1"/>
  <c r="L55"/>
  <c r="N55" s="1"/>
  <c r="P55" s="1"/>
  <c r="L54"/>
  <c r="N54" s="1"/>
  <c r="P54" s="1"/>
  <c r="L53"/>
  <c r="N53" s="1"/>
  <c r="P53" s="1"/>
  <c r="L56"/>
  <c r="N56" s="1"/>
  <c r="P56" s="1"/>
  <c r="L49"/>
  <c r="N49" s="1"/>
  <c r="P49" s="1"/>
  <c r="L48"/>
  <c r="N48" s="1"/>
  <c r="P48" s="1"/>
  <c r="L47"/>
  <c r="N47" s="1"/>
  <c r="P47" s="1"/>
  <c r="L46"/>
  <c r="N46" s="1"/>
  <c r="P46" s="1"/>
  <c r="L45"/>
  <c r="N45" s="1"/>
  <c r="P45" s="1"/>
  <c r="L44"/>
  <c r="N44" s="1"/>
  <c r="P44" s="1"/>
  <c r="L43"/>
  <c r="N43" s="1"/>
  <c r="L41"/>
  <c r="N41" s="1"/>
  <c r="L40"/>
  <c r="N40" s="1"/>
  <c r="P40" s="1"/>
  <c r="E60"/>
  <c r="G60" s="1"/>
  <c r="I60" s="1"/>
  <c r="E59"/>
  <c r="G59" s="1"/>
  <c r="I59" s="1"/>
  <c r="E58"/>
  <c r="G58" s="1"/>
  <c r="I58" s="1"/>
  <c r="E56"/>
  <c r="G56" s="1"/>
  <c r="I56" s="1"/>
  <c r="E53"/>
  <c r="G53" s="1"/>
  <c r="I53" s="1"/>
  <c r="E54"/>
  <c r="G54" s="1"/>
  <c r="I54" s="1"/>
  <c r="E55"/>
  <c r="G55" s="1"/>
  <c r="I55" s="1"/>
  <c r="E51"/>
  <c r="G51" s="1"/>
  <c r="I51" s="1"/>
  <c r="E52"/>
  <c r="G52" s="1"/>
  <c r="I52" s="1"/>
  <c r="E44"/>
  <c r="G44" s="1"/>
  <c r="E45"/>
  <c r="G45" s="1"/>
  <c r="I45" s="1"/>
  <c r="E46"/>
  <c r="G46" s="1"/>
  <c r="I46" s="1"/>
  <c r="E47"/>
  <c r="G47" s="1"/>
  <c r="I47" s="1"/>
  <c r="E48"/>
  <c r="G48" s="1"/>
  <c r="I48" s="1"/>
  <c r="E49"/>
  <c r="G49" s="1"/>
  <c r="I49" s="1"/>
  <c r="E43"/>
  <c r="G43" s="1"/>
  <c r="I43" s="1"/>
  <c r="E41"/>
  <c r="G41" s="1"/>
  <c r="I41" s="1"/>
  <c r="E40"/>
  <c r="G40" s="1"/>
  <c r="P6" l="1"/>
  <c r="P50"/>
  <c r="I50"/>
  <c r="I57"/>
  <c r="L57"/>
  <c r="W50"/>
  <c r="G50"/>
  <c r="L50"/>
  <c r="S50"/>
  <c r="U50"/>
  <c r="E50"/>
  <c r="N50"/>
  <c r="S57"/>
  <c r="G57"/>
  <c r="U57"/>
  <c r="E57"/>
  <c r="G39"/>
  <c r="I40"/>
  <c r="I39" s="1"/>
  <c r="L42"/>
  <c r="S39"/>
  <c r="W43"/>
  <c r="W42" s="1"/>
  <c r="U42"/>
  <c r="N39"/>
  <c r="P41"/>
  <c r="P39" s="1"/>
  <c r="N42"/>
  <c r="G42"/>
  <c r="N58"/>
  <c r="P43"/>
  <c r="P42" s="1"/>
  <c r="S42"/>
  <c r="U40"/>
  <c r="W58"/>
  <c r="W57" s="1"/>
  <c r="L39"/>
  <c r="I44"/>
  <c r="I42" s="1"/>
  <c r="P58" l="1"/>
  <c r="P57" s="1"/>
  <c r="P38" s="1"/>
  <c r="N57"/>
  <c r="N38" s="1"/>
  <c r="S38"/>
  <c r="L38"/>
  <c r="G38"/>
  <c r="G37" s="1"/>
  <c r="G5" s="1"/>
  <c r="I38"/>
  <c r="I37" s="1"/>
  <c r="I5" s="1"/>
  <c r="U39"/>
  <c r="W40"/>
  <c r="W39" s="1"/>
  <c r="U38" l="1"/>
  <c r="W38"/>
  <c r="D39" l="1"/>
  <c r="E39"/>
  <c r="F39"/>
  <c r="H39"/>
  <c r="J39"/>
  <c r="K39"/>
  <c r="M39"/>
  <c r="O39"/>
  <c r="Q39"/>
  <c r="R39"/>
  <c r="T39"/>
  <c r="V39"/>
  <c r="D42"/>
  <c r="E42"/>
  <c r="F42"/>
  <c r="H42"/>
  <c r="J42"/>
  <c r="K42"/>
  <c r="M42"/>
  <c r="O42"/>
  <c r="Q42"/>
  <c r="R42"/>
  <c r="T42"/>
  <c r="V42"/>
  <c r="C42"/>
  <c r="C39"/>
  <c r="Q38" l="1"/>
  <c r="Q37" s="1"/>
  <c r="J38"/>
  <c r="J37" s="1"/>
  <c r="D38"/>
  <c r="D37" s="1"/>
  <c r="D5" s="1"/>
  <c r="R38"/>
  <c r="R37" s="1"/>
  <c r="R5" s="1"/>
  <c r="K38"/>
  <c r="K37" s="1"/>
  <c r="K5" s="1"/>
  <c r="T38"/>
  <c r="T37" s="1"/>
  <c r="T5" s="1"/>
  <c r="M38"/>
  <c r="M37" s="1"/>
  <c r="M5" s="1"/>
  <c r="F38"/>
  <c r="F37" s="1"/>
  <c r="F5" s="1"/>
  <c r="V38"/>
  <c r="V37" s="1"/>
  <c r="V5" s="1"/>
  <c r="O38"/>
  <c r="O37" s="1"/>
  <c r="O5" s="1"/>
  <c r="H38"/>
  <c r="H37" s="1"/>
  <c r="H5" s="1"/>
  <c r="E38"/>
  <c r="E37" s="1"/>
  <c r="E5" s="1"/>
  <c r="C38"/>
  <c r="C37" s="1"/>
  <c r="C5" s="1"/>
  <c r="Q5" l="1"/>
  <c r="S37"/>
  <c r="J5"/>
  <c r="L37"/>
  <c r="U37" l="1"/>
  <c r="S5"/>
  <c r="N37"/>
  <c r="L5"/>
  <c r="P37" l="1"/>
  <c r="P5" s="1"/>
  <c r="N5"/>
  <c r="W37"/>
  <c r="W5" s="1"/>
  <c r="U5"/>
</calcChain>
</file>

<file path=xl/sharedStrings.xml><?xml version="1.0" encoding="utf-8"?>
<sst xmlns="http://schemas.openxmlformats.org/spreadsheetml/2006/main" count="237" uniqueCount="223">
  <si>
    <t xml:space="preserve">Наименование </t>
  </si>
  <si>
    <t xml:space="preserve">РАСХОДЫ, ВСЕГО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</si>
  <si>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</si>
  <si>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</si>
  <si>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</si>
  <si>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</si>
  <si>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</si>
  <si>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</si>
  <si>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</si>
  <si>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 xml:space="preserve">Резервные фонды 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</si>
  <si>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</si>
  <si>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</si>
  <si>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</si>
  <si>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</si>
  <si>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</si>
  <si>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</si>
  <si>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Сельское хозяйство и рыболовство</t>
  </si>
  <si>
    <t>Водное хозяйство</t>
  </si>
  <si>
    <t>Лесное хозяйство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</si>
  <si>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</si>
  <si>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</si>
  <si>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</si>
  <si>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</si>
  <si>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</si>
  <si>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</si>
  <si>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 xml:space="preserve">Другие вопросы в области жилищно-коммунального хозяйства  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</si>
  <si>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</si>
  <si>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</si>
  <si>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</si>
  <si>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</si>
  <si>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</si>
  <si>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</si>
  <si>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</si>
  <si>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</si>
  <si>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</si>
  <si>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</si>
  <si>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</si>
  <si>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</si>
  <si>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</si>
  <si>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 xml:space="preserve">Пенсионное обеспечение </t>
  </si>
  <si>
    <t>Социальное обеспечение населения</t>
  </si>
  <si>
    <t>Охрана семьи и детства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</si>
  <si>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</si>
  <si>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</si>
  <si>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</si>
  <si>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</si>
  <si>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Другие вопросы в области средств массовой информации</t>
  </si>
  <si>
    <t xml:space="preserve">ОБСЛУЖИВАНИЕ ГОСУДАРСТВЕННОГО (МУНИЦИПАЛЬНОГО) ДОЛГА
</t>
  </si>
  <si>
    <t>Обслуживание государственного (муниципального) внутреннего долга</t>
  </si>
  <si>
    <t>000 2 02 00000 00 0000 000</t>
  </si>
  <si>
    <t>Дотации бюджетам городских округов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Конситуцию Российской Федерации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</si>
  <si>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</si>
  <si>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</si>
  <si>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Субсидии бюджетам городских округов на создание новых мест дополнительного образования детей
</t>
  </si>
  <si>
    <t>Субсидия бюджетам городских округов на поддержку отрасли культуры</t>
  </si>
  <si>
    <t xml:space="preserve">Субсидии бюджетам городских округов на реализацию мероприятий по обеспечению жильем молодых семей
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</si>
  <si>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</si>
  <si>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</si>
  <si>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</si>
  <si>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государственную регистрацию актов гражданского состояния</t>
  </si>
  <si>
    <t xml:space="preserve">Субвенции бюджетам городских округов на выплату единовременного пособия при всех формах устройства детей, лишенных родительского попечения, в семью
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</si>
  <si>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</si>
  <si>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городских округов на выполнение передаваемых полномочий субъектов Российской Федерации</t>
  </si>
  <si>
    <t>Иные межбюджетные трансферты</t>
  </si>
  <si>
    <t>Межбюджетные трансферты, передаваемые бюджетам городских округов на реализацию программ местного развития и обеспечения занятости для шахтерских городов и поселков</t>
  </si>
  <si>
    <t>Прочие межбюджетные трансферты, передаваемые бюджетам городских округов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</si>
  <si>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</si>
  <si>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000 2 02 20000 00 0000 000</t>
  </si>
  <si>
    <t>2 02 25519 04 0000 000</t>
  </si>
  <si>
    <t>000 2 02 30000 00 0000 000</t>
  </si>
  <si>
    <t>000 2 02 40000 00 0000 000</t>
  </si>
  <si>
    <t>Дотации бюджетам бюджетной системы Российской Федерации</t>
  </si>
  <si>
    <t>000 2 02 10000 00 0000 000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</si>
  <si>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</si>
  <si>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</si>
  <si>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000 0000 0000000000 000</t>
  </si>
  <si>
    <t>000 0100 0000000000 000</t>
  </si>
  <si>
    <t>000 0102 0000000000 000</t>
  </si>
  <si>
    <t>000 0103 0000000000 000</t>
  </si>
  <si>
    <t>000 0104 0000000000 000</t>
  </si>
  <si>
    <t>000 0105 0000000000 000</t>
  </si>
  <si>
    <t>000 0106 0000000000 000</t>
  </si>
  <si>
    <t>000 0107 0000000000 000</t>
  </si>
  <si>
    <t>000 0111 0000000000 000</t>
  </si>
  <si>
    <t>000 0113 0000000000 000</t>
  </si>
  <si>
    <t>000 0200 0000000000 000</t>
  </si>
  <si>
    <t>000 0204 0000000000 000</t>
  </si>
  <si>
    <t>000 0300 0000000000 000</t>
  </si>
  <si>
    <t>000 0309 0000000000 000</t>
  </si>
  <si>
    <t>000 0400 0000000000 000</t>
  </si>
  <si>
    <t>000 0405 0000000000 000</t>
  </si>
  <si>
    <t>000 0406 0000000000 000</t>
  </si>
  <si>
    <t>000 0407 0000000000 000</t>
  </si>
  <si>
    <t>000 0409 0000000000 000</t>
  </si>
  <si>
    <t>000 0412 0000000000 000</t>
  </si>
  <si>
    <t>000 0500 0000000000 000</t>
  </si>
  <si>
    <t>000 0501 0000000000 000</t>
  </si>
  <si>
    <t>000 0502 0000000000 000</t>
  </si>
  <si>
    <t>000 0503 0000000000 000</t>
  </si>
  <si>
    <t>000 0505 0000000000 000</t>
  </si>
  <si>
    <t>000 0600 0000000000 000</t>
  </si>
  <si>
    <t>000 0605 0000000000 000</t>
  </si>
  <si>
    <t>000 0700 0000000000 000</t>
  </si>
  <si>
    <t>000 0701 0000000000 000</t>
  </si>
  <si>
    <t>000 0702 0000000000 000</t>
  </si>
  <si>
    <t>000 0703 0000000000 000</t>
  </si>
  <si>
    <t>000 0705 0000000000 000</t>
  </si>
  <si>
    <t>000 0707 0000000000 000</t>
  </si>
  <si>
    <t>000 0709 0000000000 000</t>
  </si>
  <si>
    <t>000 0800 0000000000 000</t>
  </si>
  <si>
    <t>000 0801 0000000000 000</t>
  </si>
  <si>
    <t>000 0804 0000000000 000</t>
  </si>
  <si>
    <t>000 1000 0000000000 000</t>
  </si>
  <si>
    <t>000 1001 0000000000 000</t>
  </si>
  <si>
    <t>000 1003 0000000000 000</t>
  </si>
  <si>
    <t>000 1004 0000000000 000</t>
  </si>
  <si>
    <t>000 1100 0000000000 000</t>
  </si>
  <si>
    <t>000 1102 0000000000 000</t>
  </si>
  <si>
    <t>000 1200 0000000000 000</t>
  </si>
  <si>
    <t>000 1202 0000000000 000</t>
  </si>
  <si>
    <t>000 1204 0000000000 000</t>
  </si>
  <si>
    <t>000 1300 0000000000 000</t>
  </si>
  <si>
    <t>000 1301 0000000000 000</t>
  </si>
  <si>
    <t>000 2 00 00000 00 0000 000</t>
  </si>
  <si>
    <t>000 1 00 00000 00 0000 000</t>
  </si>
  <si>
    <t>НАЛОГОВЫЕ И НЕНАЛОГОВЫЕ ДОХОДЫ</t>
  </si>
  <si>
    <t>000 1 01 02000 01 0000 110</t>
  </si>
  <si>
    <t>Налоги на прибыль, доходы</t>
  </si>
  <si>
    <t>000 1 01 00000 01 0000 000</t>
  </si>
  <si>
    <t>Налог на доходы физических лиц</t>
  </si>
  <si>
    <t>000 1 03 00000 00 0000 000</t>
  </si>
  <si>
    <t>Налоги на товары(работы,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</si>
  <si>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</si>
  <si>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</si>
  <si>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</si>
  <si>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</si>
  <si>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</si>
  <si>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</si>
  <si>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</si>
  <si>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</si>
  <si>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</si>
  <si>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</si>
  <si>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</si>
  <si>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</si>
  <si>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</si>
  <si>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</si>
  <si>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</si>
  <si>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</si>
  <si>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</si>
  <si>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</si>
  <si>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</si>
  <si>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</si>
  <si>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</si>
  <si>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000 1 11 01040 04 0000 120</t>
  </si>
  <si>
    <t>000 1 08 03000 01 0000 110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</si>
  <si>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</si>
  <si>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</si>
  <si>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</si>
  <si>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</si>
  <si>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</si>
  <si>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</si>
  <si>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атакже имущества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</si>
  <si>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</si>
  <si>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</si>
  <si>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</si>
  <si>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</si>
  <si>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</si>
  <si>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и компенсации затрат государства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</si>
  <si>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</si>
  <si>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</si>
  <si>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000 1 13 02994 04 0000 130</t>
  </si>
  <si>
    <t>Прочие доходы от компенсации затрат бюджетов городских округов</t>
  </si>
  <si>
    <t>000 1 14 00000 00 0000 000</t>
  </si>
  <si>
    <t>Доходы от продажи материальных и нематериальных активов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</si>
  <si>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</si>
  <si>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</si>
  <si>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</si>
  <si>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</si>
  <si>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</si>
  <si>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</si>
  <si>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</si>
  <si>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</si>
  <si>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000 1 17 05040 04 0000 180</t>
  </si>
  <si>
    <t>Прочие неналоговые доходы бюджетов городских округов</t>
  </si>
  <si>
    <t>000 1 11 07014 04 0000 120</t>
  </si>
  <si>
    <t>Доходы от перечисления части прибыли, остающейся после уплаты налогов и иных обяязательных платежей муниципальных унитарных предприятий, созданных городскими округами</t>
  </si>
  <si>
    <t>000 2 02 15002 04 0000 150</t>
  </si>
  <si>
    <t>000 2 02 15853 04 0000 150</t>
  </si>
  <si>
    <t>000 2 02 20299 04 0000 150</t>
  </si>
  <si>
    <t>000 2 02 20302 04 0000 150</t>
  </si>
  <si>
    <t>000 2 02 25491 04 0000 150</t>
  </si>
  <si>
    <t>000 2 02 25497 04 0000 150</t>
  </si>
  <si>
    <t>000 2 02 25555 04 0000 150</t>
  </si>
  <si>
    <t>000 2 02 29999 04 0000 150</t>
  </si>
  <si>
    <t>000 2 02 30024 04 0000 150</t>
  </si>
  <si>
    <t>000 2 02 30029 04 0000 150</t>
  </si>
  <si>
    <t>000 2 02 35120 04 0000 150</t>
  </si>
  <si>
    <t>000 2 02 35930 04 0000 150</t>
  </si>
  <si>
    <t>000 2 02 35260 04 0000 150</t>
  </si>
  <si>
    <t>000 2 02 35304 04 0000 150</t>
  </si>
  <si>
    <t>000 2 02 45156 04 0000 150</t>
  </si>
  <si>
    <t>000 2 02 45303 04 0000 150</t>
  </si>
  <si>
    <t>000 2 02 49999 04 0000 150</t>
  </si>
  <si>
    <t>Первоначально утвержденный бюджет, решение Думы ПГО  
№ 169-Р 10.12.2019</t>
  </si>
  <si>
    <t>Решение Думы ПГО  о внесении изменений в бюджет
№ 182-Р от 31.01.2020</t>
  </si>
  <si>
    <t>Решение Думы ПГО  о внесении изменений в бюджет
№ 196-Р 14.05.2020</t>
  </si>
  <si>
    <t>Решение Думы ПГО  о внесении изменений в бюджет
№ 200-Р 29.12.2020</t>
  </si>
  <si>
    <t>2020 год</t>
  </si>
  <si>
    <t>Изменения январь</t>
  </si>
  <si>
    <t>Изменения май</t>
  </si>
  <si>
    <t>Изменения декабрь</t>
  </si>
  <si>
    <t>2021 год</t>
  </si>
  <si>
    <t>2022 год</t>
  </si>
  <si>
    <t>Код бюджетной классификации</t>
  </si>
  <si>
    <t>000 0 00 00000 00 0000 000</t>
  </si>
  <si>
    <t>ДОХОДЫ, ВСЕГО</t>
  </si>
  <si>
    <t>Сведения о внесенных изменениях в первоначально принятое решение о бюджете Партизанского городского округа на 2020 год и на плановый период 2021 и 2022 годы</t>
  </si>
  <si>
    <t>(рублей)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</si>
  <si>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</si>
  <si>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</si>
  <si>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</si>
  <si>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</si>
  <si>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Условно утвержденные расходы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</si>
</sst>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8"/>
      <color rgb="FF000000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49" fontId="2" fillId="0" borderId="3">
      <alignment horizontal="center"/>
    </xf>
    <xf numFmtId="0" fontId="2" fillId="0" borderId="4">
      <alignment horizontal="left" wrapText="1" indent="2"/>
    </xf>
  </cellStyleXfs>
  <cellXfs count="74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" fontId="4" fillId="0" borderId="2" xfId="1" applyNumberFormat="1" applyFont="1" applyProtection="1">
      <alignment horizontal="center" vertical="top" shrinkToFit="1"/>
    </xf>
    <xf numFmtId="0" fontId="4" fillId="0" borderId="2" xfId="2" applyNumberFormat="1" applyFont="1" applyProtection="1">
      <alignment horizontal="left" vertical="top" wrapText="1"/>
    </xf>
    <xf numFmtId="0" fontId="4" fillId="0" borderId="4" xfId="4" applyNumberFormat="1" applyFont="1" applyAlignment="1" applyProtection="1">
      <alignment horizontal="left" wrapText="1"/>
    </xf>
    <xf numFmtId="1" fontId="3" fillId="0" borderId="2" xfId="1" applyNumberFormat="1" applyFont="1" applyProtection="1">
      <alignment horizontal="center" vertical="top" shrinkToFit="1"/>
    </xf>
    <xf numFmtId="0" fontId="3" fillId="0" borderId="2" xfId="2" applyNumberFormat="1" applyFont="1" applyProtection="1">
      <alignment horizontal="left" vertical="top" wrapText="1"/>
    </xf>
    <xf numFmtId="49" fontId="3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1" xfId="0" applyNumberFormat="1" applyFont="1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1" xfId="0" applyNumberFormat="1" applyFont="1" applyFill="1" applyBorder="1"/>
    <xf numFmtId="0" fontId="3" fillId="0" borderId="5" xfId="0" applyFont="1" applyBorder="1" applyAlignment="1">
      <alignment wrapText="1"/>
    </xf>
    <xf numFmtId="4" fontId="4" fillId="0" borderId="5" xfId="0" applyNumberFormat="1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4" fontId="4" fillId="0" borderId="5" xfId="0" applyNumberFormat="1" applyFont="1" applyBorder="1" applyAlignment="1">
      <alignment vertical="top" wrapText="1"/>
    </xf>
    <xf numFmtId="4" fontId="3" fillId="0" borderId="5" xfId="0" applyNumberFormat="1" applyFont="1" applyBorder="1" applyAlignment="1">
      <alignment vertical="top" wrapText="1"/>
    </xf>
    <xf numFmtId="4" fontId="4" fillId="0" borderId="5" xfId="0" applyNumberFormat="1" applyFont="1" applyBorder="1"/>
    <xf numFmtId="4" fontId="3" fillId="0" borderId="5" xfId="0" applyNumberFormat="1" applyFont="1" applyBorder="1"/>
    <xf numFmtId="0" fontId="3" fillId="0" borderId="6" xfId="0" applyFont="1" applyFill="1" applyBorder="1" applyAlignment="1">
      <alignment wrapText="1"/>
    </xf>
    <xf numFmtId="4" fontId="4" fillId="0" borderId="6" xfId="0" applyNumberFormat="1" applyFont="1" applyFill="1" applyBorder="1" applyAlignment="1">
      <alignment wrapText="1"/>
    </xf>
    <xf numFmtId="4" fontId="3" fillId="0" borderId="6" xfId="0" applyNumberFormat="1" applyFont="1" applyFill="1" applyBorder="1" applyAlignment="1">
      <alignment wrapText="1"/>
    </xf>
    <xf numFmtId="4" fontId="4" fillId="0" borderId="6" xfId="0" applyNumberFormat="1" applyFont="1" applyFill="1" applyBorder="1"/>
    <xf numFmtId="4" fontId="3" fillId="0" borderId="6" xfId="0" applyNumberFormat="1" applyFont="1" applyFill="1" applyBorder="1"/>
    <xf numFmtId="0" fontId="3" fillId="0" borderId="7" xfId="0" applyFont="1" applyFill="1" applyBorder="1"/>
    <xf numFmtId="0" fontId="3" fillId="0" borderId="10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4" fontId="4" fillId="0" borderId="10" xfId="0" applyNumberFormat="1" applyFont="1" applyFill="1" applyBorder="1" applyAlignment="1">
      <alignment wrapText="1"/>
    </xf>
    <xf numFmtId="4" fontId="4" fillId="0" borderId="11" xfId="0" applyNumberFormat="1" applyFont="1" applyFill="1" applyBorder="1" applyAlignment="1">
      <alignment wrapText="1"/>
    </xf>
    <xf numFmtId="4" fontId="3" fillId="0" borderId="10" xfId="0" applyNumberFormat="1" applyFont="1" applyFill="1" applyBorder="1" applyAlignment="1">
      <alignment wrapText="1"/>
    </xf>
    <xf numFmtId="4" fontId="3" fillId="0" borderId="11" xfId="0" applyNumberFormat="1" applyFont="1" applyFill="1" applyBorder="1" applyAlignment="1">
      <alignment wrapText="1"/>
    </xf>
    <xf numFmtId="4" fontId="4" fillId="0" borderId="10" xfId="0" applyNumberFormat="1" applyFont="1" applyFill="1" applyBorder="1"/>
    <xf numFmtId="4" fontId="4" fillId="0" borderId="11" xfId="0" applyNumberFormat="1" applyFont="1" applyFill="1" applyBorder="1"/>
    <xf numFmtId="4" fontId="3" fillId="0" borderId="10" xfId="0" applyNumberFormat="1" applyFont="1" applyFill="1" applyBorder="1"/>
    <xf numFmtId="4" fontId="3" fillId="0" borderId="11" xfId="0" applyNumberFormat="1" applyFont="1" applyFill="1" applyBorder="1"/>
    <xf numFmtId="4" fontId="4" fillId="0" borderId="6" xfId="0" applyNumberFormat="1" applyFont="1" applyBorder="1"/>
    <xf numFmtId="4" fontId="4" fillId="0" borderId="10" xfId="0" applyNumberFormat="1" applyFont="1" applyBorder="1"/>
    <xf numFmtId="4" fontId="4" fillId="0" borderId="11" xfId="0" applyNumberFormat="1" applyFont="1" applyBorder="1"/>
    <xf numFmtId="4" fontId="4" fillId="0" borderId="12" xfId="0" applyNumberFormat="1" applyFont="1" applyFill="1" applyBorder="1"/>
    <xf numFmtId="4" fontId="4" fillId="0" borderId="13" xfId="0" applyNumberFormat="1" applyFont="1" applyFill="1" applyBorder="1"/>
    <xf numFmtId="4" fontId="4" fillId="0" borderId="13" xfId="0" applyNumberFormat="1" applyFont="1" applyBorder="1"/>
    <xf numFmtId="4" fontId="4" fillId="0" borderId="14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5">
    <cellStyle name="xl23" xfId="1"/>
    <cellStyle name="xl30" xfId="4"/>
    <cellStyle name="xl41" xfId="3"/>
    <cellStyle name="xl44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3"/>
  <sheetViews>
    <sheetView tabSelected="1" zoomScale="80" zoomScaleNormal="80" workbookViewId="0">
      <pane xSplit="2" ySplit="4" topLeftCell="C48" activePane="bottomRight" state="frozen"/>
      <selection pane="topRight" activeCell="C1" sqref="C1"/>
      <selection pane="bottomLeft" activeCell="A3" sqref="A3"/>
      <selection pane="bottomRight" activeCell="C51" sqref="C51"/>
    </sheetView>
  </sheetViews>
  <sheetFormatPr defaultRowHeight="15.75"/>
  <cols>
    <col min="1" max="1" width="30.42578125" style="10" customWidth="1"/>
    <col min="2" max="2" width="52.140625" style="7" customWidth="1"/>
    <col min="3" max="3" width="18.85546875" style="8" customWidth="1"/>
    <col min="4" max="4" width="16" style="8" bestFit="1" customWidth="1"/>
    <col min="5" max="5" width="22.7109375" style="8" bestFit="1" customWidth="1"/>
    <col min="6" max="6" width="17.42578125" style="8" customWidth="1"/>
    <col min="7" max="7" width="20.140625" style="8" bestFit="1" customWidth="1"/>
    <col min="8" max="8" width="16.85546875" style="8" bestFit="1" customWidth="1"/>
    <col min="9" max="9" width="20.140625" style="8" bestFit="1" customWidth="1"/>
    <col min="10" max="10" width="21.140625" style="9" bestFit="1" customWidth="1"/>
    <col min="11" max="11" width="17.7109375" style="9" customWidth="1"/>
    <col min="12" max="12" width="22.28515625" style="9" bestFit="1" customWidth="1"/>
    <col min="13" max="13" width="16" style="9" bestFit="1" customWidth="1"/>
    <col min="14" max="14" width="20.140625" style="9" bestFit="1" customWidth="1"/>
    <col min="15" max="15" width="16.42578125" style="9" bestFit="1" customWidth="1"/>
    <col min="16" max="16" width="20.140625" style="9" bestFit="1" customWidth="1"/>
    <col min="17" max="17" width="21.140625" style="9" bestFit="1" customWidth="1"/>
    <col min="18" max="18" width="18.28515625" style="8" customWidth="1"/>
    <col min="19" max="19" width="22.28515625" style="8" bestFit="1" customWidth="1"/>
    <col min="20" max="20" width="16" style="8" bestFit="1" customWidth="1"/>
    <col min="21" max="21" width="20.140625" style="8" bestFit="1" customWidth="1"/>
    <col min="22" max="22" width="16.42578125" style="8" bestFit="1" customWidth="1"/>
    <col min="23" max="23" width="20.140625" style="8" bestFit="1" customWidth="1"/>
    <col min="24" max="16384" width="9.140625" style="8"/>
  </cols>
  <sheetData>
    <row r="1" spans="1:23" ht="18.75">
      <c r="A1" s="6" t="s">
        <v>216</v>
      </c>
    </row>
    <row r="2" spans="1:23" ht="16.5" thickBot="1">
      <c r="W2" s="8" t="s">
        <v>217</v>
      </c>
    </row>
    <row r="3" spans="1:23">
      <c r="A3" s="72" t="s">
        <v>213</v>
      </c>
      <c r="B3" s="73" t="s">
        <v>0</v>
      </c>
      <c r="C3" s="67" t="s">
        <v>207</v>
      </c>
      <c r="D3" s="67"/>
      <c r="E3" s="67"/>
      <c r="F3" s="67"/>
      <c r="G3" s="67"/>
      <c r="H3" s="67"/>
      <c r="I3" s="68"/>
      <c r="J3" s="49"/>
      <c r="K3" s="69" t="s">
        <v>211</v>
      </c>
      <c r="L3" s="69"/>
      <c r="M3" s="69"/>
      <c r="N3" s="69"/>
      <c r="O3" s="69"/>
      <c r="P3" s="70"/>
      <c r="Q3" s="71" t="s">
        <v>212</v>
      </c>
      <c r="R3" s="67"/>
      <c r="S3" s="67"/>
      <c r="T3" s="67"/>
      <c r="U3" s="67"/>
      <c r="V3" s="67"/>
      <c r="W3" s="67"/>
    </row>
    <row r="4" spans="1:23" s="7" customFormat="1" ht="94.5">
      <c r="A4" s="72"/>
      <c r="B4" s="73"/>
      <c r="C4" s="4" t="s">
        <v>203</v>
      </c>
      <c r="D4" s="4" t="s">
        <v>208</v>
      </c>
      <c r="E4" s="4" t="s">
        <v>204</v>
      </c>
      <c r="F4" s="4" t="s">
        <v>209</v>
      </c>
      <c r="G4" s="4" t="s">
        <v>205</v>
      </c>
      <c r="H4" s="4" t="s">
        <v>210</v>
      </c>
      <c r="I4" s="37" t="s">
        <v>206</v>
      </c>
      <c r="J4" s="50" t="s">
        <v>203</v>
      </c>
      <c r="K4" s="5" t="s">
        <v>208</v>
      </c>
      <c r="L4" s="5" t="s">
        <v>204</v>
      </c>
      <c r="M4" s="5" t="s">
        <v>209</v>
      </c>
      <c r="N4" s="5" t="s">
        <v>205</v>
      </c>
      <c r="O4" s="5" t="s">
        <v>210</v>
      </c>
      <c r="P4" s="51" t="s">
        <v>206</v>
      </c>
      <c r="Q4" s="44" t="s">
        <v>203</v>
      </c>
      <c r="R4" s="4" t="s">
        <v>208</v>
      </c>
      <c r="S4" s="4" t="s">
        <v>204</v>
      </c>
      <c r="T4" s="4" t="s">
        <v>209</v>
      </c>
      <c r="U4" s="4" t="s">
        <v>205</v>
      </c>
      <c r="V4" s="4" t="s">
        <v>210</v>
      </c>
      <c r="W4" s="4" t="s">
        <v>206</v>
      </c>
    </row>
    <row r="5" spans="1:23" s="15" customFormat="1">
      <c r="A5" s="11" t="s">
        <v>214</v>
      </c>
      <c r="B5" s="12" t="s">
        <v>215</v>
      </c>
      <c r="C5" s="13">
        <f>C6+C37</f>
        <v>1135033670.6900001</v>
      </c>
      <c r="D5" s="13">
        <f t="shared" ref="D5:W5" si="0">D6+D37</f>
        <v>73470090.530000001</v>
      </c>
      <c r="E5" s="13">
        <f t="shared" si="0"/>
        <v>1208503761.22</v>
      </c>
      <c r="F5" s="13">
        <f t="shared" si="0"/>
        <v>180689276.65000001</v>
      </c>
      <c r="G5" s="13">
        <f t="shared" si="0"/>
        <v>1389193037.8699999</v>
      </c>
      <c r="H5" s="13">
        <f t="shared" si="0"/>
        <v>24189505.449999999</v>
      </c>
      <c r="I5" s="38">
        <f t="shared" si="0"/>
        <v>1413382543.3199999</v>
      </c>
      <c r="J5" s="52">
        <f t="shared" si="0"/>
        <v>1049799485.4200001</v>
      </c>
      <c r="K5" s="14">
        <f t="shared" si="0"/>
        <v>23156007.41</v>
      </c>
      <c r="L5" s="14">
        <f t="shared" si="0"/>
        <v>1072955492.83</v>
      </c>
      <c r="M5" s="14">
        <f t="shared" si="0"/>
        <v>-2485422.5</v>
      </c>
      <c r="N5" s="14">
        <f t="shared" si="0"/>
        <v>1070470070.33</v>
      </c>
      <c r="O5" s="14">
        <f t="shared" si="0"/>
        <v>0</v>
      </c>
      <c r="P5" s="53">
        <f t="shared" si="0"/>
        <v>1070470070.33</v>
      </c>
      <c r="Q5" s="45">
        <f t="shared" si="0"/>
        <v>1021786064.72</v>
      </c>
      <c r="R5" s="13">
        <f t="shared" si="0"/>
        <v>23545599.07</v>
      </c>
      <c r="S5" s="13">
        <f t="shared" si="0"/>
        <v>1045331663.79</v>
      </c>
      <c r="T5" s="13">
        <f t="shared" si="0"/>
        <v>-2563014.16</v>
      </c>
      <c r="U5" s="13">
        <f t="shared" si="0"/>
        <v>1042768649.63</v>
      </c>
      <c r="V5" s="13">
        <f t="shared" si="0"/>
        <v>0</v>
      </c>
      <c r="W5" s="13">
        <f t="shared" si="0"/>
        <v>1042768649.63</v>
      </c>
    </row>
    <row r="6" spans="1:23" s="7" customFormat="1">
      <c r="A6" s="16" t="s">
        <v>124</v>
      </c>
      <c r="B6" s="17" t="s">
        <v>125</v>
      </c>
      <c r="C6" s="13">
        <v>583139997.25</v>
      </c>
      <c r="D6" s="13">
        <v>0</v>
      </c>
      <c r="E6" s="13">
        <f>C6+D6</f>
        <v>583139997.25</v>
      </c>
      <c r="F6" s="13">
        <v>0</v>
      </c>
      <c r="G6" s="13">
        <f>E6+F6</f>
        <v>583139997.25</v>
      </c>
      <c r="H6" s="13">
        <v>-7231243.8399999999</v>
      </c>
      <c r="I6" s="38">
        <f>G6+H6</f>
        <v>575908753.40999997</v>
      </c>
      <c r="J6" s="52">
        <v>551372005.73000002</v>
      </c>
      <c r="K6" s="18">
        <v>0</v>
      </c>
      <c r="L6" s="14">
        <f>J6+K6</f>
        <v>551372005.73000002</v>
      </c>
      <c r="M6" s="18">
        <v>0</v>
      </c>
      <c r="N6" s="14">
        <f>L6+M6</f>
        <v>551372005.73000002</v>
      </c>
      <c r="O6" s="18">
        <v>0</v>
      </c>
      <c r="P6" s="53">
        <f>N6+O6</f>
        <v>551372005.73000002</v>
      </c>
      <c r="Q6" s="45">
        <v>530557980.18000001</v>
      </c>
      <c r="R6" s="19">
        <v>0</v>
      </c>
      <c r="S6" s="13">
        <f>Q6+R6</f>
        <v>530557980.18000001</v>
      </c>
      <c r="T6" s="19">
        <v>0</v>
      </c>
      <c r="U6" s="13">
        <f>S6+T6</f>
        <v>530557980.18000001</v>
      </c>
      <c r="V6" s="19">
        <v>0</v>
      </c>
      <c r="W6" s="13">
        <f>U6+V6</f>
        <v>530557980.18000001</v>
      </c>
    </row>
    <row r="7" spans="1:23" s="7" customFormat="1">
      <c r="A7" s="16" t="s">
        <v>128</v>
      </c>
      <c r="B7" s="17" t="s">
        <v>127</v>
      </c>
      <c r="C7" s="13">
        <v>436536000</v>
      </c>
      <c r="D7" s="13">
        <v>0</v>
      </c>
      <c r="E7" s="13">
        <f t="shared" ref="E7:I36" si="1">C7+D7</f>
        <v>436536000</v>
      </c>
      <c r="F7" s="13">
        <v>0</v>
      </c>
      <c r="G7" s="13">
        <f t="shared" si="1"/>
        <v>436536000</v>
      </c>
      <c r="H7" s="13">
        <v>0</v>
      </c>
      <c r="I7" s="38">
        <f t="shared" si="1"/>
        <v>436536000</v>
      </c>
      <c r="J7" s="52">
        <v>418000000</v>
      </c>
      <c r="K7" s="18">
        <v>0</v>
      </c>
      <c r="L7" s="14">
        <f t="shared" ref="L7:L36" si="2">J7+K7</f>
        <v>418000000</v>
      </c>
      <c r="M7" s="18">
        <v>0</v>
      </c>
      <c r="N7" s="14">
        <f t="shared" ref="N7:N36" si="3">L7+M7</f>
        <v>418000000</v>
      </c>
      <c r="O7" s="18">
        <v>0</v>
      </c>
      <c r="P7" s="53">
        <f t="shared" ref="P7:P36" si="4">N7+O7</f>
        <v>418000000</v>
      </c>
      <c r="Q7" s="45">
        <v>400855000</v>
      </c>
      <c r="R7" s="19">
        <v>0</v>
      </c>
      <c r="S7" s="13">
        <f t="shared" ref="S7:S36" si="5">Q7+R7</f>
        <v>400855000</v>
      </c>
      <c r="T7" s="19">
        <v>0</v>
      </c>
      <c r="U7" s="13">
        <f t="shared" ref="U7:U36" si="6">S7+T7</f>
        <v>400855000</v>
      </c>
      <c r="V7" s="19">
        <v>0</v>
      </c>
      <c r="W7" s="13">
        <f t="shared" ref="W7:W36" si="7">U7+V7</f>
        <v>400855000</v>
      </c>
    </row>
    <row r="8" spans="1:23" s="7" customFormat="1">
      <c r="A8" s="20" t="s">
        <v>126</v>
      </c>
      <c r="B8" s="4" t="s">
        <v>129</v>
      </c>
      <c r="C8" s="19">
        <v>436536000</v>
      </c>
      <c r="D8" s="19">
        <v>0</v>
      </c>
      <c r="E8" s="19">
        <f t="shared" si="1"/>
        <v>436536000</v>
      </c>
      <c r="F8" s="19">
        <v>0</v>
      </c>
      <c r="G8" s="19">
        <f t="shared" si="1"/>
        <v>436536000</v>
      </c>
      <c r="H8" s="19">
        <v>0</v>
      </c>
      <c r="I8" s="39">
        <f t="shared" si="1"/>
        <v>436536000</v>
      </c>
      <c r="J8" s="54">
        <v>418000000</v>
      </c>
      <c r="K8" s="18">
        <v>0</v>
      </c>
      <c r="L8" s="18">
        <f t="shared" si="2"/>
        <v>418000000</v>
      </c>
      <c r="M8" s="18">
        <v>0</v>
      </c>
      <c r="N8" s="18">
        <f t="shared" si="3"/>
        <v>418000000</v>
      </c>
      <c r="O8" s="18">
        <v>0</v>
      </c>
      <c r="P8" s="55">
        <f t="shared" si="4"/>
        <v>418000000</v>
      </c>
      <c r="Q8" s="46">
        <v>400855000</v>
      </c>
      <c r="R8" s="19">
        <v>0</v>
      </c>
      <c r="S8" s="19">
        <f t="shared" si="5"/>
        <v>400855000</v>
      </c>
      <c r="T8" s="19">
        <v>0</v>
      </c>
      <c r="U8" s="19">
        <f t="shared" si="6"/>
        <v>400855000</v>
      </c>
      <c r="V8" s="19">
        <v>0</v>
      </c>
      <c r="W8" s="19">
        <f t="shared" si="7"/>
        <v>400855000</v>
      </c>
    </row>
    <row r="9" spans="1:23" s="7" customFormat="1" ht="36" customHeight="1">
      <c r="A9" s="16" t="s">
        <v>130</v>
      </c>
      <c r="B9" s="21" t="s">
        <v>131</v>
      </c>
      <c r="C9" s="13">
        <v>23300000</v>
      </c>
      <c r="D9" s="13">
        <v>0</v>
      </c>
      <c r="E9" s="13">
        <f t="shared" si="1"/>
        <v>23300000</v>
      </c>
      <c r="F9" s="13">
        <v>0</v>
      </c>
      <c r="G9" s="13">
        <f t="shared" si="1"/>
        <v>23300000</v>
      </c>
      <c r="H9" s="13">
        <v>-1500000</v>
      </c>
      <c r="I9" s="38">
        <f t="shared" si="1"/>
        <v>21800000</v>
      </c>
      <c r="J9" s="52">
        <v>25465000</v>
      </c>
      <c r="K9" s="18">
        <v>0</v>
      </c>
      <c r="L9" s="14">
        <f t="shared" si="2"/>
        <v>25465000</v>
      </c>
      <c r="M9" s="18">
        <v>0</v>
      </c>
      <c r="N9" s="14">
        <f t="shared" si="3"/>
        <v>25465000</v>
      </c>
      <c r="O9" s="18">
        <v>0</v>
      </c>
      <c r="P9" s="53">
        <f t="shared" si="4"/>
        <v>25465000</v>
      </c>
      <c r="Q9" s="45">
        <v>28100000</v>
      </c>
      <c r="R9" s="19">
        <v>0</v>
      </c>
      <c r="S9" s="13">
        <f t="shared" si="5"/>
        <v>28100000</v>
      </c>
      <c r="T9" s="19">
        <v>0</v>
      </c>
      <c r="U9" s="13">
        <f t="shared" si="6"/>
        <v>28100000</v>
      </c>
      <c r="V9" s="19">
        <v>0</v>
      </c>
      <c r="W9" s="13">
        <f t="shared" si="7"/>
        <v>28100000</v>
      </c>
    </row>
    <row r="10" spans="1:23" s="7" customFormat="1" ht="47.25">
      <c r="A10" s="20" t="s">
        <v>132</v>
      </c>
      <c r="B10" s="3" t="s">
        <v>133</v>
      </c>
      <c r="C10" s="19">
        <v>23300000</v>
      </c>
      <c r="D10" s="19">
        <v>0</v>
      </c>
      <c r="E10" s="19">
        <f t="shared" si="1"/>
        <v>23300000</v>
      </c>
      <c r="F10" s="19">
        <v>0</v>
      </c>
      <c r="G10" s="19">
        <f t="shared" si="1"/>
        <v>23300000</v>
      </c>
      <c r="H10" s="19">
        <v>-1500000</v>
      </c>
      <c r="I10" s="39">
        <f t="shared" si="1"/>
        <v>21800000</v>
      </c>
      <c r="J10" s="54">
        <v>25465000</v>
      </c>
      <c r="K10" s="18">
        <v>0</v>
      </c>
      <c r="L10" s="18">
        <f t="shared" si="2"/>
        <v>25465000</v>
      </c>
      <c r="M10" s="18">
        <v>0</v>
      </c>
      <c r="N10" s="18">
        <f t="shared" si="3"/>
        <v>25465000</v>
      </c>
      <c r="O10" s="18">
        <v>0</v>
      </c>
      <c r="P10" s="55">
        <f t="shared" si="4"/>
        <v>25465000</v>
      </c>
      <c r="Q10" s="46">
        <v>28100000</v>
      </c>
      <c r="R10" s="19">
        <v>0</v>
      </c>
      <c r="S10" s="19">
        <f t="shared" si="5"/>
        <v>28100000</v>
      </c>
      <c r="T10" s="19">
        <v>0</v>
      </c>
      <c r="U10" s="19">
        <f t="shared" si="6"/>
        <v>28100000</v>
      </c>
      <c r="V10" s="19">
        <v>0</v>
      </c>
      <c r="W10" s="19">
        <f t="shared" si="7"/>
        <v>28100000</v>
      </c>
    </row>
    <row r="11" spans="1:23" s="7" customFormat="1">
      <c r="A11" s="16" t="s">
        <v>134</v>
      </c>
      <c r="B11" s="21" t="s">
        <v>135</v>
      </c>
      <c r="C11" s="13">
        <v>26287000</v>
      </c>
      <c r="D11" s="13">
        <v>0</v>
      </c>
      <c r="E11" s="13">
        <f t="shared" si="1"/>
        <v>26287000</v>
      </c>
      <c r="F11" s="13">
        <v>0</v>
      </c>
      <c r="G11" s="13">
        <f t="shared" si="1"/>
        <v>26287000</v>
      </c>
      <c r="H11" s="13">
        <v>-3719300</v>
      </c>
      <c r="I11" s="38">
        <f t="shared" si="1"/>
        <v>22567700</v>
      </c>
      <c r="J11" s="52">
        <v>7561000</v>
      </c>
      <c r="K11" s="18">
        <v>0</v>
      </c>
      <c r="L11" s="14">
        <f t="shared" si="2"/>
        <v>7561000</v>
      </c>
      <c r="M11" s="18">
        <v>0</v>
      </c>
      <c r="N11" s="14">
        <f t="shared" si="3"/>
        <v>7561000</v>
      </c>
      <c r="O11" s="18">
        <v>0</v>
      </c>
      <c r="P11" s="53">
        <f t="shared" si="4"/>
        <v>7561000</v>
      </c>
      <c r="Q11" s="45">
        <v>3149000</v>
      </c>
      <c r="R11" s="19">
        <v>0</v>
      </c>
      <c r="S11" s="13">
        <f t="shared" si="5"/>
        <v>3149000</v>
      </c>
      <c r="T11" s="19">
        <v>0</v>
      </c>
      <c r="U11" s="13">
        <f t="shared" si="6"/>
        <v>3149000</v>
      </c>
      <c r="V11" s="19">
        <v>0</v>
      </c>
      <c r="W11" s="13">
        <f t="shared" si="7"/>
        <v>3149000</v>
      </c>
    </row>
    <row r="12" spans="1:23" s="7" customFormat="1" ht="31.5">
      <c r="A12" s="20" t="s">
        <v>136</v>
      </c>
      <c r="B12" s="3" t="s">
        <v>137</v>
      </c>
      <c r="C12" s="19">
        <v>24049000</v>
      </c>
      <c r="D12" s="19">
        <v>0</v>
      </c>
      <c r="E12" s="19">
        <f t="shared" si="1"/>
        <v>24049000</v>
      </c>
      <c r="F12" s="19">
        <v>0</v>
      </c>
      <c r="G12" s="19">
        <f t="shared" si="1"/>
        <v>24049000</v>
      </c>
      <c r="H12" s="19">
        <v>-4649000</v>
      </c>
      <c r="I12" s="39">
        <f t="shared" si="1"/>
        <v>19400000</v>
      </c>
      <c r="J12" s="54">
        <v>5170000</v>
      </c>
      <c r="K12" s="18">
        <v>0</v>
      </c>
      <c r="L12" s="18">
        <f t="shared" si="2"/>
        <v>5170000</v>
      </c>
      <c r="M12" s="18">
        <v>0</v>
      </c>
      <c r="N12" s="18">
        <f t="shared" si="3"/>
        <v>5170000</v>
      </c>
      <c r="O12" s="18">
        <v>0</v>
      </c>
      <c r="P12" s="55">
        <f t="shared" si="4"/>
        <v>5170000</v>
      </c>
      <c r="Q12" s="46">
        <v>0</v>
      </c>
      <c r="R12" s="19">
        <v>0</v>
      </c>
      <c r="S12" s="19">
        <f t="shared" si="5"/>
        <v>0</v>
      </c>
      <c r="T12" s="19">
        <v>0</v>
      </c>
      <c r="U12" s="19">
        <f t="shared" si="6"/>
        <v>0</v>
      </c>
      <c r="V12" s="19">
        <v>0</v>
      </c>
      <c r="W12" s="19">
        <f t="shared" si="7"/>
        <v>0</v>
      </c>
    </row>
    <row r="13" spans="1:23" s="7" customFormat="1">
      <c r="A13" s="20" t="s">
        <v>138</v>
      </c>
      <c r="B13" s="3" t="s">
        <v>139</v>
      </c>
      <c r="C13" s="19">
        <v>607000</v>
      </c>
      <c r="D13" s="19">
        <v>0</v>
      </c>
      <c r="E13" s="19">
        <f t="shared" si="1"/>
        <v>607000</v>
      </c>
      <c r="F13" s="19">
        <v>0</v>
      </c>
      <c r="G13" s="19">
        <f t="shared" si="1"/>
        <v>607000</v>
      </c>
      <c r="H13" s="19">
        <v>1660700</v>
      </c>
      <c r="I13" s="39">
        <f t="shared" si="1"/>
        <v>2267700</v>
      </c>
      <c r="J13" s="54">
        <v>634000</v>
      </c>
      <c r="K13" s="18">
        <v>0</v>
      </c>
      <c r="L13" s="18">
        <f t="shared" si="2"/>
        <v>634000</v>
      </c>
      <c r="M13" s="18">
        <v>0</v>
      </c>
      <c r="N13" s="18">
        <f t="shared" si="3"/>
        <v>634000</v>
      </c>
      <c r="O13" s="18">
        <v>0</v>
      </c>
      <c r="P13" s="55">
        <f t="shared" si="4"/>
        <v>634000</v>
      </c>
      <c r="Q13" s="46">
        <v>642000</v>
      </c>
      <c r="R13" s="19">
        <v>0</v>
      </c>
      <c r="S13" s="19">
        <f t="shared" si="5"/>
        <v>642000</v>
      </c>
      <c r="T13" s="19">
        <v>0</v>
      </c>
      <c r="U13" s="19">
        <f t="shared" si="6"/>
        <v>642000</v>
      </c>
      <c r="V13" s="19">
        <v>0</v>
      </c>
      <c r="W13" s="19">
        <f t="shared" si="7"/>
        <v>642000</v>
      </c>
    </row>
    <row r="14" spans="1:23" s="7" customFormat="1" ht="31.5">
      <c r="A14" s="20" t="s">
        <v>140</v>
      </c>
      <c r="B14" s="3" t="s">
        <v>141</v>
      </c>
      <c r="C14" s="19">
        <v>1631000</v>
      </c>
      <c r="D14" s="19">
        <v>0</v>
      </c>
      <c r="E14" s="19">
        <f t="shared" si="1"/>
        <v>1631000</v>
      </c>
      <c r="F14" s="19">
        <v>0</v>
      </c>
      <c r="G14" s="19">
        <f t="shared" si="1"/>
        <v>1631000</v>
      </c>
      <c r="H14" s="19">
        <v>-731000</v>
      </c>
      <c r="I14" s="39">
        <f t="shared" si="1"/>
        <v>900000</v>
      </c>
      <c r="J14" s="54">
        <v>1757000</v>
      </c>
      <c r="K14" s="18">
        <v>0</v>
      </c>
      <c r="L14" s="18">
        <f t="shared" si="2"/>
        <v>1757000</v>
      </c>
      <c r="M14" s="18">
        <v>0</v>
      </c>
      <c r="N14" s="18">
        <f t="shared" si="3"/>
        <v>1757000</v>
      </c>
      <c r="O14" s="18">
        <v>0</v>
      </c>
      <c r="P14" s="55">
        <f t="shared" si="4"/>
        <v>1757000</v>
      </c>
      <c r="Q14" s="46">
        <v>2507000</v>
      </c>
      <c r="R14" s="19">
        <v>0</v>
      </c>
      <c r="S14" s="19">
        <f t="shared" si="5"/>
        <v>2507000</v>
      </c>
      <c r="T14" s="19">
        <v>0</v>
      </c>
      <c r="U14" s="19">
        <f t="shared" si="6"/>
        <v>2507000</v>
      </c>
      <c r="V14" s="19">
        <v>0</v>
      </c>
      <c r="W14" s="19">
        <f t="shared" si="7"/>
        <v>2507000</v>
      </c>
    </row>
    <row r="15" spans="1:23" s="7" customFormat="1">
      <c r="A15" s="16" t="s">
        <v>142</v>
      </c>
      <c r="B15" s="21" t="s">
        <v>143</v>
      </c>
      <c r="C15" s="13">
        <v>39300000</v>
      </c>
      <c r="D15" s="13">
        <v>0</v>
      </c>
      <c r="E15" s="13">
        <f t="shared" si="1"/>
        <v>39300000</v>
      </c>
      <c r="F15" s="13">
        <v>0</v>
      </c>
      <c r="G15" s="13">
        <f t="shared" si="1"/>
        <v>39300000</v>
      </c>
      <c r="H15" s="13">
        <v>-2215823</v>
      </c>
      <c r="I15" s="38">
        <f t="shared" si="1"/>
        <v>37084177</v>
      </c>
      <c r="J15" s="52">
        <v>46700000</v>
      </c>
      <c r="K15" s="18">
        <v>0</v>
      </c>
      <c r="L15" s="14">
        <f t="shared" si="2"/>
        <v>46700000</v>
      </c>
      <c r="M15" s="18">
        <v>0</v>
      </c>
      <c r="N15" s="14">
        <f t="shared" si="3"/>
        <v>46700000</v>
      </c>
      <c r="O15" s="18">
        <v>0</v>
      </c>
      <c r="P15" s="53">
        <f t="shared" si="4"/>
        <v>46700000</v>
      </c>
      <c r="Q15" s="45">
        <v>46700000</v>
      </c>
      <c r="R15" s="19">
        <v>0</v>
      </c>
      <c r="S15" s="13">
        <f t="shared" si="5"/>
        <v>46700000</v>
      </c>
      <c r="T15" s="19">
        <v>0</v>
      </c>
      <c r="U15" s="13">
        <f t="shared" si="6"/>
        <v>46700000</v>
      </c>
      <c r="V15" s="19">
        <v>0</v>
      </c>
      <c r="W15" s="13">
        <f t="shared" si="7"/>
        <v>46700000</v>
      </c>
    </row>
    <row r="16" spans="1:23" s="7" customFormat="1">
      <c r="A16" s="20" t="s">
        <v>144</v>
      </c>
      <c r="B16" s="3" t="s">
        <v>145</v>
      </c>
      <c r="C16" s="19">
        <v>14100000</v>
      </c>
      <c r="D16" s="19">
        <v>0</v>
      </c>
      <c r="E16" s="19">
        <f t="shared" si="1"/>
        <v>14100000</v>
      </c>
      <c r="F16" s="19">
        <v>0</v>
      </c>
      <c r="G16" s="19">
        <f t="shared" si="1"/>
        <v>14100000</v>
      </c>
      <c r="H16" s="19">
        <v>0</v>
      </c>
      <c r="I16" s="39">
        <f t="shared" si="1"/>
        <v>14100000</v>
      </c>
      <c r="J16" s="54">
        <v>21200000</v>
      </c>
      <c r="K16" s="18">
        <v>0</v>
      </c>
      <c r="L16" s="18">
        <f t="shared" si="2"/>
        <v>21200000</v>
      </c>
      <c r="M16" s="18">
        <v>0</v>
      </c>
      <c r="N16" s="18">
        <f t="shared" si="3"/>
        <v>21200000</v>
      </c>
      <c r="O16" s="18">
        <v>0</v>
      </c>
      <c r="P16" s="55">
        <f t="shared" si="4"/>
        <v>21200000</v>
      </c>
      <c r="Q16" s="46">
        <v>21200000</v>
      </c>
      <c r="R16" s="19">
        <v>0</v>
      </c>
      <c r="S16" s="19">
        <f t="shared" si="5"/>
        <v>21200000</v>
      </c>
      <c r="T16" s="19">
        <v>0</v>
      </c>
      <c r="U16" s="19">
        <f t="shared" si="6"/>
        <v>21200000</v>
      </c>
      <c r="V16" s="19">
        <v>0</v>
      </c>
      <c r="W16" s="19">
        <f t="shared" si="7"/>
        <v>21200000</v>
      </c>
    </row>
    <row r="17" spans="1:23" s="7" customFormat="1">
      <c r="A17" s="20" t="s">
        <v>146</v>
      </c>
      <c r="B17" s="3" t="s">
        <v>147</v>
      </c>
      <c r="C17" s="19">
        <v>25200000</v>
      </c>
      <c r="D17" s="19">
        <v>0</v>
      </c>
      <c r="E17" s="19">
        <f t="shared" si="1"/>
        <v>25200000</v>
      </c>
      <c r="F17" s="19">
        <v>0</v>
      </c>
      <c r="G17" s="19">
        <f t="shared" si="1"/>
        <v>25200000</v>
      </c>
      <c r="H17" s="19">
        <v>-2215823</v>
      </c>
      <c r="I17" s="39">
        <f t="shared" si="1"/>
        <v>22984177</v>
      </c>
      <c r="J17" s="54">
        <v>25500000</v>
      </c>
      <c r="K17" s="18">
        <v>0</v>
      </c>
      <c r="L17" s="18">
        <f t="shared" si="2"/>
        <v>25500000</v>
      </c>
      <c r="M17" s="18">
        <v>0</v>
      </c>
      <c r="N17" s="18">
        <f t="shared" si="3"/>
        <v>25500000</v>
      </c>
      <c r="O17" s="18">
        <v>0</v>
      </c>
      <c r="P17" s="55">
        <f t="shared" si="4"/>
        <v>25500000</v>
      </c>
      <c r="Q17" s="46">
        <v>25500000</v>
      </c>
      <c r="R17" s="19">
        <v>0</v>
      </c>
      <c r="S17" s="19">
        <f t="shared" si="5"/>
        <v>25500000</v>
      </c>
      <c r="T17" s="19">
        <v>0</v>
      </c>
      <c r="U17" s="19">
        <f t="shared" si="6"/>
        <v>25500000</v>
      </c>
      <c r="V17" s="19">
        <v>0</v>
      </c>
      <c r="W17" s="19">
        <f t="shared" si="7"/>
        <v>25500000</v>
      </c>
    </row>
    <row r="18" spans="1:23" s="7" customFormat="1">
      <c r="A18" s="16" t="s">
        <v>148</v>
      </c>
      <c r="B18" s="21" t="s">
        <v>149</v>
      </c>
      <c r="C18" s="13">
        <v>8000000</v>
      </c>
      <c r="D18" s="13">
        <v>0</v>
      </c>
      <c r="E18" s="13">
        <f t="shared" si="1"/>
        <v>8000000</v>
      </c>
      <c r="F18" s="13">
        <v>0</v>
      </c>
      <c r="G18" s="13">
        <f t="shared" si="1"/>
        <v>8000000</v>
      </c>
      <c r="H18" s="13">
        <v>800000</v>
      </c>
      <c r="I18" s="38">
        <f t="shared" si="1"/>
        <v>8800000</v>
      </c>
      <c r="J18" s="52">
        <v>8000000</v>
      </c>
      <c r="K18" s="18">
        <v>0</v>
      </c>
      <c r="L18" s="14">
        <f t="shared" si="2"/>
        <v>8000000</v>
      </c>
      <c r="M18" s="18">
        <v>0</v>
      </c>
      <c r="N18" s="14">
        <f t="shared" si="3"/>
        <v>8000000</v>
      </c>
      <c r="O18" s="18">
        <v>0</v>
      </c>
      <c r="P18" s="53">
        <f t="shared" si="4"/>
        <v>8000000</v>
      </c>
      <c r="Q18" s="45">
        <v>8000000</v>
      </c>
      <c r="R18" s="19">
        <v>0</v>
      </c>
      <c r="S18" s="13">
        <f t="shared" si="5"/>
        <v>8000000</v>
      </c>
      <c r="T18" s="19">
        <v>0</v>
      </c>
      <c r="U18" s="13">
        <f t="shared" si="6"/>
        <v>8000000</v>
      </c>
      <c r="V18" s="19">
        <v>0</v>
      </c>
      <c r="W18" s="13">
        <f t="shared" si="7"/>
        <v>8000000</v>
      </c>
    </row>
    <row r="19" spans="1:23" s="7" customFormat="1" ht="47.25">
      <c r="A19" s="20" t="s">
        <v>154</v>
      </c>
      <c r="B19" s="3" t="s">
        <v>150</v>
      </c>
      <c r="C19" s="19">
        <v>8000000</v>
      </c>
      <c r="D19" s="19">
        <v>0</v>
      </c>
      <c r="E19" s="19">
        <f t="shared" si="1"/>
        <v>8000000</v>
      </c>
      <c r="F19" s="19">
        <v>0</v>
      </c>
      <c r="G19" s="19">
        <f t="shared" si="1"/>
        <v>8000000</v>
      </c>
      <c r="H19" s="19">
        <v>800000</v>
      </c>
      <c r="I19" s="39">
        <f t="shared" si="1"/>
        <v>8800000</v>
      </c>
      <c r="J19" s="54">
        <v>8000000</v>
      </c>
      <c r="K19" s="18">
        <v>0</v>
      </c>
      <c r="L19" s="18">
        <f t="shared" si="2"/>
        <v>8000000</v>
      </c>
      <c r="M19" s="18">
        <v>0</v>
      </c>
      <c r="N19" s="18">
        <f t="shared" si="3"/>
        <v>8000000</v>
      </c>
      <c r="O19" s="18">
        <v>0</v>
      </c>
      <c r="P19" s="55">
        <f t="shared" si="4"/>
        <v>8000000</v>
      </c>
      <c r="Q19" s="46">
        <v>8000000</v>
      </c>
      <c r="R19" s="19">
        <v>0</v>
      </c>
      <c r="S19" s="19">
        <f t="shared" si="5"/>
        <v>8000000</v>
      </c>
      <c r="T19" s="19">
        <v>0</v>
      </c>
      <c r="U19" s="19">
        <f t="shared" si="6"/>
        <v>8000000</v>
      </c>
      <c r="V19" s="19">
        <v>0</v>
      </c>
      <c r="W19" s="19">
        <f t="shared" si="7"/>
        <v>8000000</v>
      </c>
    </row>
    <row r="20" spans="1:23" s="7" customFormat="1" ht="47.25">
      <c r="A20" s="16" t="s">
        <v>151</v>
      </c>
      <c r="B20" s="21" t="s">
        <v>152</v>
      </c>
      <c r="C20" s="13">
        <v>42500000</v>
      </c>
      <c r="D20" s="13">
        <v>0</v>
      </c>
      <c r="E20" s="13">
        <f t="shared" si="1"/>
        <v>42500000</v>
      </c>
      <c r="F20" s="13">
        <v>0</v>
      </c>
      <c r="G20" s="13">
        <f t="shared" si="1"/>
        <v>42500000</v>
      </c>
      <c r="H20" s="13">
        <v>-3891320</v>
      </c>
      <c r="I20" s="38">
        <f t="shared" si="1"/>
        <v>38608680</v>
      </c>
      <c r="J20" s="52">
        <v>40800000</v>
      </c>
      <c r="K20" s="18">
        <v>0</v>
      </c>
      <c r="L20" s="14">
        <f t="shared" si="2"/>
        <v>40800000</v>
      </c>
      <c r="M20" s="18">
        <v>0</v>
      </c>
      <c r="N20" s="14">
        <f t="shared" si="3"/>
        <v>40800000</v>
      </c>
      <c r="O20" s="18">
        <v>0</v>
      </c>
      <c r="P20" s="53">
        <f t="shared" si="4"/>
        <v>40800000</v>
      </c>
      <c r="Q20" s="45">
        <v>39400000</v>
      </c>
      <c r="R20" s="19">
        <v>0</v>
      </c>
      <c r="S20" s="13">
        <f t="shared" si="5"/>
        <v>39400000</v>
      </c>
      <c r="T20" s="19">
        <v>0</v>
      </c>
      <c r="U20" s="13">
        <f t="shared" si="6"/>
        <v>39400000</v>
      </c>
      <c r="V20" s="19">
        <v>0</v>
      </c>
      <c r="W20" s="13">
        <f t="shared" si="7"/>
        <v>39400000</v>
      </c>
    </row>
    <row r="21" spans="1:23" s="7" customFormat="1" ht="63">
      <c r="A21" s="20" t="s">
        <v>153</v>
      </c>
      <c r="B21" s="3" t="s">
        <v>155</v>
      </c>
      <c r="C21" s="19">
        <v>0</v>
      </c>
      <c r="D21" s="19">
        <v>0</v>
      </c>
      <c r="E21" s="19">
        <f t="shared" si="1"/>
        <v>0</v>
      </c>
      <c r="F21" s="19">
        <v>0</v>
      </c>
      <c r="G21" s="19">
        <f t="shared" si="1"/>
        <v>0</v>
      </c>
      <c r="H21" s="19">
        <v>134880</v>
      </c>
      <c r="I21" s="39">
        <f t="shared" si="1"/>
        <v>134880</v>
      </c>
      <c r="J21" s="54">
        <v>0</v>
      </c>
      <c r="K21" s="18">
        <v>0</v>
      </c>
      <c r="L21" s="18">
        <f t="shared" si="2"/>
        <v>0</v>
      </c>
      <c r="M21" s="18">
        <v>0</v>
      </c>
      <c r="N21" s="18">
        <f t="shared" si="3"/>
        <v>0</v>
      </c>
      <c r="O21" s="18">
        <v>0</v>
      </c>
      <c r="P21" s="55">
        <f t="shared" si="4"/>
        <v>0</v>
      </c>
      <c r="Q21" s="46">
        <v>0</v>
      </c>
      <c r="R21" s="19">
        <v>0</v>
      </c>
      <c r="S21" s="19">
        <f t="shared" si="5"/>
        <v>0</v>
      </c>
      <c r="T21" s="19">
        <v>0</v>
      </c>
      <c r="U21" s="19">
        <f t="shared" si="6"/>
        <v>0</v>
      </c>
      <c r="V21" s="19">
        <v>0</v>
      </c>
      <c r="W21" s="19">
        <f t="shared" si="7"/>
        <v>0</v>
      </c>
    </row>
    <row r="22" spans="1:23" s="7" customFormat="1" ht="110.25">
      <c r="A22" s="20" t="s">
        <v>156</v>
      </c>
      <c r="B22" s="3" t="s">
        <v>157</v>
      </c>
      <c r="C22" s="19">
        <v>30700000</v>
      </c>
      <c r="D22" s="19">
        <v>0</v>
      </c>
      <c r="E22" s="19">
        <f t="shared" si="1"/>
        <v>30700000</v>
      </c>
      <c r="F22" s="19">
        <v>0</v>
      </c>
      <c r="G22" s="19">
        <f t="shared" si="1"/>
        <v>30700000</v>
      </c>
      <c r="H22" s="19">
        <v>-3200000</v>
      </c>
      <c r="I22" s="39">
        <f t="shared" si="1"/>
        <v>27500000</v>
      </c>
      <c r="J22" s="54">
        <v>30000000</v>
      </c>
      <c r="K22" s="18">
        <v>0</v>
      </c>
      <c r="L22" s="18">
        <f t="shared" si="2"/>
        <v>30000000</v>
      </c>
      <c r="M22" s="18">
        <v>0</v>
      </c>
      <c r="N22" s="18">
        <f t="shared" si="3"/>
        <v>30000000</v>
      </c>
      <c r="O22" s="18">
        <v>0</v>
      </c>
      <c r="P22" s="55">
        <f t="shared" si="4"/>
        <v>30000000</v>
      </c>
      <c r="Q22" s="46">
        <v>29000000</v>
      </c>
      <c r="R22" s="19">
        <v>0</v>
      </c>
      <c r="S22" s="19">
        <f t="shared" si="5"/>
        <v>29000000</v>
      </c>
      <c r="T22" s="19">
        <v>0</v>
      </c>
      <c r="U22" s="19">
        <f t="shared" si="6"/>
        <v>29000000</v>
      </c>
      <c r="V22" s="19">
        <v>0</v>
      </c>
      <c r="W22" s="19">
        <f t="shared" si="7"/>
        <v>29000000</v>
      </c>
    </row>
    <row r="23" spans="1:23" s="7" customFormat="1" ht="94.5">
      <c r="A23" s="20" t="s">
        <v>158</v>
      </c>
      <c r="B23" s="3" t="s">
        <v>159</v>
      </c>
      <c r="C23" s="19">
        <v>8200000</v>
      </c>
      <c r="D23" s="19">
        <v>0</v>
      </c>
      <c r="E23" s="19">
        <f t="shared" si="1"/>
        <v>8200000</v>
      </c>
      <c r="F23" s="19">
        <v>0</v>
      </c>
      <c r="G23" s="19">
        <f t="shared" si="1"/>
        <v>8200000</v>
      </c>
      <c r="H23" s="19">
        <v>-200000</v>
      </c>
      <c r="I23" s="39">
        <f t="shared" si="1"/>
        <v>8000000</v>
      </c>
      <c r="J23" s="54">
        <v>8200000</v>
      </c>
      <c r="K23" s="18">
        <v>0</v>
      </c>
      <c r="L23" s="18">
        <f t="shared" si="2"/>
        <v>8200000</v>
      </c>
      <c r="M23" s="18">
        <v>0</v>
      </c>
      <c r="N23" s="18">
        <f t="shared" si="3"/>
        <v>8200000</v>
      </c>
      <c r="O23" s="18">
        <v>0</v>
      </c>
      <c r="P23" s="55">
        <f t="shared" si="4"/>
        <v>8200000</v>
      </c>
      <c r="Q23" s="46">
        <v>8200000</v>
      </c>
      <c r="R23" s="19">
        <v>0</v>
      </c>
      <c r="S23" s="19">
        <f t="shared" si="5"/>
        <v>8200000</v>
      </c>
      <c r="T23" s="19">
        <v>0</v>
      </c>
      <c r="U23" s="19">
        <f t="shared" si="6"/>
        <v>8200000</v>
      </c>
      <c r="V23" s="19">
        <v>0</v>
      </c>
      <c r="W23" s="19">
        <f t="shared" si="7"/>
        <v>8200000</v>
      </c>
    </row>
    <row r="24" spans="1:23" s="7" customFormat="1" ht="78.75">
      <c r="A24" s="20" t="s">
        <v>184</v>
      </c>
      <c r="B24" s="3" t="s">
        <v>185</v>
      </c>
      <c r="C24" s="19">
        <v>0</v>
      </c>
      <c r="D24" s="19">
        <v>0</v>
      </c>
      <c r="E24" s="19">
        <f t="shared" si="1"/>
        <v>0</v>
      </c>
      <c r="F24" s="19">
        <v>0</v>
      </c>
      <c r="G24" s="19">
        <f t="shared" si="1"/>
        <v>0</v>
      </c>
      <c r="H24" s="19">
        <v>15800</v>
      </c>
      <c r="I24" s="39">
        <f t="shared" si="1"/>
        <v>15800</v>
      </c>
      <c r="J24" s="54">
        <v>0</v>
      </c>
      <c r="K24" s="18">
        <v>0</v>
      </c>
      <c r="L24" s="18">
        <f t="shared" si="2"/>
        <v>0</v>
      </c>
      <c r="M24" s="18">
        <v>0</v>
      </c>
      <c r="N24" s="18">
        <f t="shared" si="3"/>
        <v>0</v>
      </c>
      <c r="O24" s="18">
        <v>0</v>
      </c>
      <c r="P24" s="55">
        <f t="shared" si="4"/>
        <v>0</v>
      </c>
      <c r="Q24" s="46">
        <v>0</v>
      </c>
      <c r="R24" s="19">
        <v>0</v>
      </c>
      <c r="S24" s="19">
        <f t="shared" si="5"/>
        <v>0</v>
      </c>
      <c r="T24" s="19">
        <v>0</v>
      </c>
      <c r="U24" s="19">
        <f t="shared" si="6"/>
        <v>0</v>
      </c>
      <c r="V24" s="19">
        <v>0</v>
      </c>
      <c r="W24" s="19">
        <f t="shared" si="7"/>
        <v>0</v>
      </c>
    </row>
    <row r="25" spans="1:23" s="7" customFormat="1" ht="94.5">
      <c r="A25" s="20" t="s">
        <v>160</v>
      </c>
      <c r="B25" s="3" t="s">
        <v>161</v>
      </c>
      <c r="C25" s="19">
        <v>3600000</v>
      </c>
      <c r="D25" s="19">
        <v>0</v>
      </c>
      <c r="E25" s="19">
        <f t="shared" si="1"/>
        <v>3600000</v>
      </c>
      <c r="F25" s="19">
        <v>0</v>
      </c>
      <c r="G25" s="19">
        <f t="shared" si="1"/>
        <v>3600000</v>
      </c>
      <c r="H25" s="19">
        <v>-642000</v>
      </c>
      <c r="I25" s="39">
        <f t="shared" si="1"/>
        <v>2958000</v>
      </c>
      <c r="J25" s="54">
        <v>2600000</v>
      </c>
      <c r="K25" s="18">
        <v>0</v>
      </c>
      <c r="L25" s="18">
        <f t="shared" si="2"/>
        <v>2600000</v>
      </c>
      <c r="M25" s="18">
        <v>0</v>
      </c>
      <c r="N25" s="18">
        <f t="shared" si="3"/>
        <v>2600000</v>
      </c>
      <c r="O25" s="18">
        <v>0</v>
      </c>
      <c r="P25" s="55">
        <f t="shared" si="4"/>
        <v>2600000</v>
      </c>
      <c r="Q25" s="46">
        <v>2200000</v>
      </c>
      <c r="R25" s="19">
        <v>0</v>
      </c>
      <c r="S25" s="19">
        <f t="shared" si="5"/>
        <v>2200000</v>
      </c>
      <c r="T25" s="19">
        <v>0</v>
      </c>
      <c r="U25" s="19">
        <f t="shared" si="6"/>
        <v>2200000</v>
      </c>
      <c r="V25" s="19">
        <v>0</v>
      </c>
      <c r="W25" s="19">
        <f t="shared" si="7"/>
        <v>2200000</v>
      </c>
    </row>
    <row r="26" spans="1:23" s="7" customFormat="1" ht="24.75" customHeight="1">
      <c r="A26" s="16" t="s">
        <v>162</v>
      </c>
      <c r="B26" s="21" t="s">
        <v>163</v>
      </c>
      <c r="C26" s="22">
        <v>1145000</v>
      </c>
      <c r="D26" s="22">
        <v>0</v>
      </c>
      <c r="E26" s="22">
        <f t="shared" si="1"/>
        <v>1145000</v>
      </c>
      <c r="F26" s="22">
        <v>0</v>
      </c>
      <c r="G26" s="22">
        <f t="shared" si="1"/>
        <v>1145000</v>
      </c>
      <c r="H26" s="22">
        <v>1755000</v>
      </c>
      <c r="I26" s="40">
        <f t="shared" si="1"/>
        <v>2900000</v>
      </c>
      <c r="J26" s="52">
        <v>1145000</v>
      </c>
      <c r="K26" s="18">
        <v>0</v>
      </c>
      <c r="L26" s="14">
        <f t="shared" si="2"/>
        <v>1145000</v>
      </c>
      <c r="M26" s="18">
        <v>0</v>
      </c>
      <c r="N26" s="14">
        <f t="shared" si="3"/>
        <v>1145000</v>
      </c>
      <c r="O26" s="18">
        <v>0</v>
      </c>
      <c r="P26" s="53">
        <f t="shared" si="4"/>
        <v>1145000</v>
      </c>
      <c r="Q26" s="45">
        <v>1145000</v>
      </c>
      <c r="R26" s="19">
        <v>0</v>
      </c>
      <c r="S26" s="13">
        <f t="shared" si="5"/>
        <v>1145000</v>
      </c>
      <c r="T26" s="19">
        <v>0</v>
      </c>
      <c r="U26" s="13">
        <f t="shared" si="6"/>
        <v>1145000</v>
      </c>
      <c r="V26" s="19">
        <v>0</v>
      </c>
      <c r="W26" s="22">
        <f t="shared" si="7"/>
        <v>1145000</v>
      </c>
    </row>
    <row r="27" spans="1:23" s="7" customFormat="1" ht="31.5">
      <c r="A27" s="20" t="s">
        <v>164</v>
      </c>
      <c r="B27" s="3" t="s">
        <v>165</v>
      </c>
      <c r="C27" s="23">
        <v>1145000</v>
      </c>
      <c r="D27" s="23">
        <v>0</v>
      </c>
      <c r="E27" s="23">
        <f t="shared" si="1"/>
        <v>1145000</v>
      </c>
      <c r="F27" s="23">
        <v>0</v>
      </c>
      <c r="G27" s="23">
        <f t="shared" si="1"/>
        <v>1145000</v>
      </c>
      <c r="H27" s="23">
        <v>1755000</v>
      </c>
      <c r="I27" s="41">
        <f t="shared" si="1"/>
        <v>2900000</v>
      </c>
      <c r="J27" s="54">
        <v>1145000</v>
      </c>
      <c r="K27" s="18">
        <v>0</v>
      </c>
      <c r="L27" s="18">
        <f t="shared" si="2"/>
        <v>1145000</v>
      </c>
      <c r="M27" s="18">
        <v>0</v>
      </c>
      <c r="N27" s="18">
        <f t="shared" si="3"/>
        <v>1145000</v>
      </c>
      <c r="O27" s="18">
        <v>0</v>
      </c>
      <c r="P27" s="55">
        <f t="shared" si="4"/>
        <v>1145000</v>
      </c>
      <c r="Q27" s="46">
        <v>1145000</v>
      </c>
      <c r="R27" s="19">
        <v>0</v>
      </c>
      <c r="S27" s="19">
        <f t="shared" si="5"/>
        <v>1145000</v>
      </c>
      <c r="T27" s="19">
        <v>0</v>
      </c>
      <c r="U27" s="19">
        <f t="shared" si="6"/>
        <v>1145000</v>
      </c>
      <c r="V27" s="19">
        <v>0</v>
      </c>
      <c r="W27" s="19">
        <f t="shared" si="7"/>
        <v>1145000</v>
      </c>
    </row>
    <row r="28" spans="1:23" s="7" customFormat="1" ht="31.5">
      <c r="A28" s="16" t="s">
        <v>166</v>
      </c>
      <c r="B28" s="21" t="s">
        <v>167</v>
      </c>
      <c r="C28" s="13">
        <v>740000</v>
      </c>
      <c r="D28" s="13">
        <v>0</v>
      </c>
      <c r="E28" s="13">
        <f t="shared" si="1"/>
        <v>740000</v>
      </c>
      <c r="F28" s="13">
        <v>0</v>
      </c>
      <c r="G28" s="13">
        <f t="shared" si="1"/>
        <v>740000</v>
      </c>
      <c r="H28" s="13">
        <v>362200</v>
      </c>
      <c r="I28" s="38">
        <f t="shared" si="1"/>
        <v>1102200</v>
      </c>
      <c r="J28" s="52">
        <v>1000000</v>
      </c>
      <c r="K28" s="18">
        <v>0</v>
      </c>
      <c r="L28" s="14">
        <f t="shared" si="2"/>
        <v>1000000</v>
      </c>
      <c r="M28" s="18">
        <v>0</v>
      </c>
      <c r="N28" s="14">
        <f t="shared" si="3"/>
        <v>1000000</v>
      </c>
      <c r="O28" s="18">
        <v>0</v>
      </c>
      <c r="P28" s="53">
        <f t="shared" si="4"/>
        <v>1000000</v>
      </c>
      <c r="Q28" s="45">
        <v>1000000</v>
      </c>
      <c r="R28" s="19">
        <v>0</v>
      </c>
      <c r="S28" s="13">
        <f t="shared" si="5"/>
        <v>1000000</v>
      </c>
      <c r="T28" s="19">
        <v>0</v>
      </c>
      <c r="U28" s="13">
        <f t="shared" si="6"/>
        <v>1000000</v>
      </c>
      <c r="V28" s="19">
        <v>0</v>
      </c>
      <c r="W28" s="13">
        <f t="shared" si="7"/>
        <v>1000000</v>
      </c>
    </row>
    <row r="29" spans="1:23" s="7" customFormat="1" ht="47.25">
      <c r="A29" s="20" t="s">
        <v>168</v>
      </c>
      <c r="B29" s="3" t="s">
        <v>169</v>
      </c>
      <c r="C29" s="19">
        <v>0</v>
      </c>
      <c r="D29" s="19">
        <v>0</v>
      </c>
      <c r="E29" s="19">
        <f t="shared" si="1"/>
        <v>0</v>
      </c>
      <c r="F29" s="19">
        <v>0</v>
      </c>
      <c r="G29" s="19">
        <f t="shared" si="1"/>
        <v>0</v>
      </c>
      <c r="H29" s="19">
        <v>2200</v>
      </c>
      <c r="I29" s="39">
        <f t="shared" si="1"/>
        <v>2200</v>
      </c>
      <c r="J29" s="54">
        <v>0</v>
      </c>
      <c r="K29" s="18">
        <v>0</v>
      </c>
      <c r="L29" s="18">
        <f t="shared" si="2"/>
        <v>0</v>
      </c>
      <c r="M29" s="18">
        <v>0</v>
      </c>
      <c r="N29" s="18">
        <f t="shared" si="3"/>
        <v>0</v>
      </c>
      <c r="O29" s="18">
        <v>0</v>
      </c>
      <c r="P29" s="55">
        <f t="shared" si="4"/>
        <v>0</v>
      </c>
      <c r="Q29" s="46">
        <v>0</v>
      </c>
      <c r="R29" s="19">
        <v>0</v>
      </c>
      <c r="S29" s="19">
        <f t="shared" si="5"/>
        <v>0</v>
      </c>
      <c r="T29" s="19">
        <v>0</v>
      </c>
      <c r="U29" s="19">
        <f t="shared" si="6"/>
        <v>0</v>
      </c>
      <c r="V29" s="19">
        <v>0</v>
      </c>
      <c r="W29" s="19">
        <f t="shared" si="7"/>
        <v>0</v>
      </c>
    </row>
    <row r="30" spans="1:23" s="7" customFormat="1" ht="31.5">
      <c r="A30" s="20" t="s">
        <v>170</v>
      </c>
      <c r="B30" s="3" t="s">
        <v>171</v>
      </c>
      <c r="C30" s="19">
        <v>740000</v>
      </c>
      <c r="D30" s="19">
        <v>0</v>
      </c>
      <c r="E30" s="19">
        <f t="shared" si="1"/>
        <v>740000</v>
      </c>
      <c r="F30" s="19">
        <v>0</v>
      </c>
      <c r="G30" s="19">
        <f t="shared" si="1"/>
        <v>740000</v>
      </c>
      <c r="H30" s="19">
        <v>360000</v>
      </c>
      <c r="I30" s="39">
        <f t="shared" si="1"/>
        <v>1100000</v>
      </c>
      <c r="J30" s="54">
        <v>1000000</v>
      </c>
      <c r="K30" s="18">
        <v>0</v>
      </c>
      <c r="L30" s="18">
        <f t="shared" si="2"/>
        <v>1000000</v>
      </c>
      <c r="M30" s="18">
        <v>0</v>
      </c>
      <c r="N30" s="18">
        <f t="shared" si="3"/>
        <v>1000000</v>
      </c>
      <c r="O30" s="18">
        <v>0</v>
      </c>
      <c r="P30" s="55">
        <f t="shared" si="4"/>
        <v>1000000</v>
      </c>
      <c r="Q30" s="46">
        <v>1000000</v>
      </c>
      <c r="R30" s="19">
        <v>0</v>
      </c>
      <c r="S30" s="19">
        <f t="shared" si="5"/>
        <v>1000000</v>
      </c>
      <c r="T30" s="19">
        <v>0</v>
      </c>
      <c r="U30" s="19">
        <f t="shared" si="6"/>
        <v>1000000</v>
      </c>
      <c r="V30" s="19">
        <v>0</v>
      </c>
      <c r="W30" s="19">
        <f t="shared" si="7"/>
        <v>1000000</v>
      </c>
    </row>
    <row r="31" spans="1:23" s="7" customFormat="1" ht="31.5">
      <c r="A31" s="16" t="s">
        <v>172</v>
      </c>
      <c r="B31" s="21" t="s">
        <v>173</v>
      </c>
      <c r="C31" s="13">
        <v>2000000</v>
      </c>
      <c r="D31" s="13">
        <v>0</v>
      </c>
      <c r="E31" s="13">
        <f t="shared" si="1"/>
        <v>2000000</v>
      </c>
      <c r="F31" s="13">
        <v>0</v>
      </c>
      <c r="G31" s="13">
        <f t="shared" si="1"/>
        <v>2000000</v>
      </c>
      <c r="H31" s="13">
        <v>-790000</v>
      </c>
      <c r="I31" s="38">
        <f t="shared" si="1"/>
        <v>1210000</v>
      </c>
      <c r="J31" s="52">
        <v>1500000</v>
      </c>
      <c r="K31" s="18">
        <v>0</v>
      </c>
      <c r="L31" s="14">
        <f t="shared" si="2"/>
        <v>1500000</v>
      </c>
      <c r="M31" s="18">
        <v>0</v>
      </c>
      <c r="N31" s="14">
        <f t="shared" si="3"/>
        <v>1500000</v>
      </c>
      <c r="O31" s="18">
        <v>0</v>
      </c>
      <c r="P31" s="53">
        <f t="shared" si="4"/>
        <v>1500000</v>
      </c>
      <c r="Q31" s="45">
        <v>1000000</v>
      </c>
      <c r="R31" s="19">
        <v>0</v>
      </c>
      <c r="S31" s="13">
        <f t="shared" si="5"/>
        <v>1000000</v>
      </c>
      <c r="T31" s="19">
        <v>0</v>
      </c>
      <c r="U31" s="13">
        <f t="shared" si="6"/>
        <v>1000000</v>
      </c>
      <c r="V31" s="19">
        <v>0</v>
      </c>
      <c r="W31" s="13">
        <f t="shared" si="7"/>
        <v>1000000</v>
      </c>
    </row>
    <row r="32" spans="1:23" s="7" customFormat="1" ht="126">
      <c r="A32" s="20" t="s">
        <v>174</v>
      </c>
      <c r="B32" s="3" t="s">
        <v>175</v>
      </c>
      <c r="C32" s="19">
        <v>0</v>
      </c>
      <c r="D32" s="19">
        <v>0</v>
      </c>
      <c r="E32" s="19">
        <f t="shared" si="1"/>
        <v>0</v>
      </c>
      <c r="F32" s="19">
        <v>0</v>
      </c>
      <c r="G32" s="19">
        <f t="shared" si="1"/>
        <v>0</v>
      </c>
      <c r="H32" s="19">
        <v>510000</v>
      </c>
      <c r="I32" s="39">
        <f t="shared" si="1"/>
        <v>510000</v>
      </c>
      <c r="J32" s="54">
        <v>0</v>
      </c>
      <c r="K32" s="18">
        <v>0</v>
      </c>
      <c r="L32" s="18">
        <f t="shared" si="2"/>
        <v>0</v>
      </c>
      <c r="M32" s="18">
        <v>0</v>
      </c>
      <c r="N32" s="18">
        <f t="shared" si="3"/>
        <v>0</v>
      </c>
      <c r="O32" s="18">
        <v>0</v>
      </c>
      <c r="P32" s="55">
        <f t="shared" si="4"/>
        <v>0</v>
      </c>
      <c r="Q32" s="46">
        <v>0</v>
      </c>
      <c r="R32" s="19">
        <v>0</v>
      </c>
      <c r="S32" s="19">
        <f t="shared" si="5"/>
        <v>0</v>
      </c>
      <c r="T32" s="19">
        <v>0</v>
      </c>
      <c r="U32" s="19">
        <f t="shared" si="6"/>
        <v>0</v>
      </c>
      <c r="V32" s="19">
        <v>0</v>
      </c>
      <c r="W32" s="19">
        <f t="shared" si="7"/>
        <v>0</v>
      </c>
    </row>
    <row r="33" spans="1:23" s="7" customFormat="1" ht="63">
      <c r="A33" s="20" t="s">
        <v>176</v>
      </c>
      <c r="B33" s="3" t="s">
        <v>177</v>
      </c>
      <c r="C33" s="19">
        <v>2000000</v>
      </c>
      <c r="D33" s="19">
        <v>0</v>
      </c>
      <c r="E33" s="19">
        <f t="shared" si="1"/>
        <v>2000000</v>
      </c>
      <c r="F33" s="19">
        <v>0</v>
      </c>
      <c r="G33" s="19">
        <f t="shared" si="1"/>
        <v>2000000</v>
      </c>
      <c r="H33" s="19">
        <v>-1300000</v>
      </c>
      <c r="I33" s="39">
        <f t="shared" si="1"/>
        <v>700000</v>
      </c>
      <c r="J33" s="54">
        <v>1500000</v>
      </c>
      <c r="K33" s="18">
        <v>0</v>
      </c>
      <c r="L33" s="18">
        <f t="shared" si="2"/>
        <v>1500000</v>
      </c>
      <c r="M33" s="18">
        <v>0</v>
      </c>
      <c r="N33" s="18">
        <f t="shared" si="3"/>
        <v>1500000</v>
      </c>
      <c r="O33" s="18">
        <v>0</v>
      </c>
      <c r="P33" s="55">
        <f t="shared" si="4"/>
        <v>1500000</v>
      </c>
      <c r="Q33" s="46">
        <v>1000000</v>
      </c>
      <c r="R33" s="19">
        <v>0</v>
      </c>
      <c r="S33" s="19">
        <f t="shared" si="5"/>
        <v>1000000</v>
      </c>
      <c r="T33" s="19">
        <v>0</v>
      </c>
      <c r="U33" s="19">
        <f t="shared" si="6"/>
        <v>1000000</v>
      </c>
      <c r="V33" s="19">
        <v>0</v>
      </c>
      <c r="W33" s="19">
        <f t="shared" si="7"/>
        <v>1000000</v>
      </c>
    </row>
    <row r="34" spans="1:23" s="7" customFormat="1">
      <c r="A34" s="16" t="s">
        <v>178</v>
      </c>
      <c r="B34" s="21" t="s">
        <v>179</v>
      </c>
      <c r="C34" s="13">
        <v>2332000</v>
      </c>
      <c r="D34" s="13">
        <v>0</v>
      </c>
      <c r="E34" s="13">
        <f t="shared" si="1"/>
        <v>2332000</v>
      </c>
      <c r="F34" s="13">
        <v>0</v>
      </c>
      <c r="G34" s="13">
        <f t="shared" si="1"/>
        <v>2332000</v>
      </c>
      <c r="H34" s="13">
        <v>1968000</v>
      </c>
      <c r="I34" s="38">
        <f t="shared" si="1"/>
        <v>4300000</v>
      </c>
      <c r="J34" s="52">
        <v>0</v>
      </c>
      <c r="K34" s="18">
        <v>0</v>
      </c>
      <c r="L34" s="14">
        <f t="shared" si="2"/>
        <v>0</v>
      </c>
      <c r="M34" s="18">
        <v>0</v>
      </c>
      <c r="N34" s="14">
        <f t="shared" si="3"/>
        <v>0</v>
      </c>
      <c r="O34" s="18">
        <v>0</v>
      </c>
      <c r="P34" s="53">
        <f t="shared" si="4"/>
        <v>0</v>
      </c>
      <c r="Q34" s="45">
        <v>0</v>
      </c>
      <c r="R34" s="19">
        <v>0</v>
      </c>
      <c r="S34" s="13">
        <f t="shared" si="5"/>
        <v>0</v>
      </c>
      <c r="T34" s="19">
        <v>0</v>
      </c>
      <c r="U34" s="13">
        <f t="shared" si="6"/>
        <v>0</v>
      </c>
      <c r="V34" s="19">
        <v>0</v>
      </c>
      <c r="W34" s="13">
        <f t="shared" si="7"/>
        <v>0</v>
      </c>
    </row>
    <row r="35" spans="1:23" s="7" customFormat="1">
      <c r="A35" s="16" t="s">
        <v>180</v>
      </c>
      <c r="B35" s="21" t="s">
        <v>181</v>
      </c>
      <c r="C35" s="13">
        <v>999997.25</v>
      </c>
      <c r="D35" s="13">
        <v>0</v>
      </c>
      <c r="E35" s="13">
        <f t="shared" si="1"/>
        <v>999997.25</v>
      </c>
      <c r="F35" s="13">
        <v>0</v>
      </c>
      <c r="G35" s="13">
        <f t="shared" si="1"/>
        <v>999997.25</v>
      </c>
      <c r="H35" s="13">
        <v>-0.84</v>
      </c>
      <c r="I35" s="38">
        <f t="shared" si="1"/>
        <v>999996.41</v>
      </c>
      <c r="J35" s="52">
        <v>1201005.73</v>
      </c>
      <c r="K35" s="18">
        <v>0</v>
      </c>
      <c r="L35" s="14">
        <f t="shared" si="2"/>
        <v>1201005.73</v>
      </c>
      <c r="M35" s="18">
        <v>0</v>
      </c>
      <c r="N35" s="14">
        <f t="shared" si="3"/>
        <v>1201005.73</v>
      </c>
      <c r="O35" s="18">
        <v>0</v>
      </c>
      <c r="P35" s="53">
        <f t="shared" si="4"/>
        <v>1201005.73</v>
      </c>
      <c r="Q35" s="45">
        <v>1208980.18</v>
      </c>
      <c r="R35" s="19">
        <v>0</v>
      </c>
      <c r="S35" s="13">
        <f t="shared" si="5"/>
        <v>1208980.18</v>
      </c>
      <c r="T35" s="19">
        <v>0</v>
      </c>
      <c r="U35" s="13">
        <f t="shared" si="6"/>
        <v>1208980.18</v>
      </c>
      <c r="V35" s="19">
        <v>0</v>
      </c>
      <c r="W35" s="13">
        <f t="shared" si="7"/>
        <v>1208980.18</v>
      </c>
    </row>
    <row r="36" spans="1:23" s="7" customFormat="1" ht="31.5">
      <c r="A36" s="20" t="s">
        <v>182</v>
      </c>
      <c r="B36" s="3" t="s">
        <v>183</v>
      </c>
      <c r="C36" s="19">
        <v>999997.25</v>
      </c>
      <c r="D36" s="19">
        <v>0</v>
      </c>
      <c r="E36" s="19">
        <f t="shared" si="1"/>
        <v>999997.25</v>
      </c>
      <c r="F36" s="19">
        <v>0</v>
      </c>
      <c r="G36" s="19">
        <f t="shared" si="1"/>
        <v>999997.25</v>
      </c>
      <c r="H36" s="19">
        <v>-0.84</v>
      </c>
      <c r="I36" s="39">
        <f t="shared" si="1"/>
        <v>999996.41</v>
      </c>
      <c r="J36" s="54">
        <v>1201005.73</v>
      </c>
      <c r="K36" s="18">
        <v>0</v>
      </c>
      <c r="L36" s="18">
        <f t="shared" si="2"/>
        <v>1201005.73</v>
      </c>
      <c r="M36" s="18">
        <v>0</v>
      </c>
      <c r="N36" s="18">
        <f t="shared" si="3"/>
        <v>1201005.73</v>
      </c>
      <c r="O36" s="18">
        <v>0</v>
      </c>
      <c r="P36" s="55">
        <f t="shared" si="4"/>
        <v>1201005.73</v>
      </c>
      <c r="Q36" s="46">
        <v>1208980.18</v>
      </c>
      <c r="R36" s="19">
        <v>0</v>
      </c>
      <c r="S36" s="19">
        <f t="shared" si="5"/>
        <v>1208980.18</v>
      </c>
      <c r="T36" s="19">
        <v>0</v>
      </c>
      <c r="U36" s="19">
        <f t="shared" si="6"/>
        <v>1208980.18</v>
      </c>
      <c r="V36" s="19">
        <v>0</v>
      </c>
      <c r="W36" s="19">
        <f t="shared" si="7"/>
        <v>1208980.18</v>
      </c>
    </row>
    <row r="37" spans="1:23" s="15" customFormat="1">
      <c r="A37" s="24" t="s">
        <v>123</v>
      </c>
      <c r="B37" s="25" t="s">
        <v>218</v>
      </c>
      <c r="C37" s="13">
        <f>C38</f>
        <v>551893673.44000006</v>
      </c>
      <c r="D37" s="13">
        <f t="shared" ref="D37:V37" si="8">D38</f>
        <v>73470090.530000001</v>
      </c>
      <c r="E37" s="13">
        <f t="shared" si="8"/>
        <v>625363763.97000003</v>
      </c>
      <c r="F37" s="13">
        <f t="shared" si="8"/>
        <v>180689276.65000001</v>
      </c>
      <c r="G37" s="13">
        <f t="shared" si="8"/>
        <v>806053040.62</v>
      </c>
      <c r="H37" s="13">
        <f t="shared" si="8"/>
        <v>31420749.289999999</v>
      </c>
      <c r="I37" s="38">
        <f t="shared" si="8"/>
        <v>837473789.90999997</v>
      </c>
      <c r="J37" s="52">
        <f t="shared" si="8"/>
        <v>498427479.69</v>
      </c>
      <c r="K37" s="14">
        <f t="shared" si="8"/>
        <v>23156007.41</v>
      </c>
      <c r="L37" s="14">
        <f t="shared" ref="L37" si="9">J37+K37</f>
        <v>521583487.10000002</v>
      </c>
      <c r="M37" s="14">
        <f t="shared" si="8"/>
        <v>-2485422.5</v>
      </c>
      <c r="N37" s="14">
        <f t="shared" ref="N37" si="10">L37+M37</f>
        <v>519098064.60000002</v>
      </c>
      <c r="O37" s="14">
        <f t="shared" si="8"/>
        <v>0</v>
      </c>
      <c r="P37" s="53">
        <f t="shared" ref="P37" si="11">N37+O37</f>
        <v>519098064.60000002</v>
      </c>
      <c r="Q37" s="45">
        <f t="shared" si="8"/>
        <v>491228084.54000002</v>
      </c>
      <c r="R37" s="13">
        <f t="shared" si="8"/>
        <v>23545599.07</v>
      </c>
      <c r="S37" s="13">
        <f t="shared" ref="S37" si="12">Q37+R37</f>
        <v>514773683.61000001</v>
      </c>
      <c r="T37" s="13">
        <f t="shared" si="8"/>
        <v>-2563014.16</v>
      </c>
      <c r="U37" s="13">
        <f t="shared" ref="U37" si="13">S37+T37</f>
        <v>512210669.44999999</v>
      </c>
      <c r="V37" s="13">
        <f t="shared" si="8"/>
        <v>0</v>
      </c>
      <c r="W37" s="13">
        <f t="shared" ref="W37" si="14">U37+V37</f>
        <v>512210669.44999999</v>
      </c>
    </row>
    <row r="38" spans="1:23" s="15" customFormat="1" ht="47.25">
      <c r="A38" s="24" t="s">
        <v>49</v>
      </c>
      <c r="B38" s="26" t="s">
        <v>219</v>
      </c>
      <c r="C38" s="13">
        <f>C39+C42+C50+C57</f>
        <v>551893673.44000006</v>
      </c>
      <c r="D38" s="13">
        <f>D39+D42+D50+D57</f>
        <v>73470090.530000001</v>
      </c>
      <c r="E38" s="13">
        <f>E39+E42+E50+E57</f>
        <v>625363763.97000003</v>
      </c>
      <c r="F38" s="13">
        <f>F39+F42+F50+F57</f>
        <v>180689276.65000001</v>
      </c>
      <c r="G38" s="13">
        <f>G39+G42+G50+G57</f>
        <v>806053040.62</v>
      </c>
      <c r="H38" s="13">
        <f>H39+H42+H50+H57</f>
        <v>31420749.289999999</v>
      </c>
      <c r="I38" s="38">
        <f>I39+I42+I50+I57</f>
        <v>837473789.90999997</v>
      </c>
      <c r="J38" s="52">
        <f>J39+J42+J50+J57</f>
        <v>498427479.69</v>
      </c>
      <c r="K38" s="14">
        <f>K39+K42+K50+K57</f>
        <v>23156007.41</v>
      </c>
      <c r="L38" s="14">
        <f>L39+L42+L50+L57</f>
        <v>521583487.10000002</v>
      </c>
      <c r="M38" s="14">
        <f>M39+M42+M50+M57</f>
        <v>-2485422.5</v>
      </c>
      <c r="N38" s="14">
        <f>N39+N42+N50+N57</f>
        <v>519098064.60000002</v>
      </c>
      <c r="O38" s="14">
        <f>O39+O42+O50+O57</f>
        <v>0</v>
      </c>
      <c r="P38" s="53">
        <f>P39+P42+P50+P57</f>
        <v>519098064.60000002</v>
      </c>
      <c r="Q38" s="45">
        <f>Q39+Q42+Q50+Q57</f>
        <v>491228084.54000002</v>
      </c>
      <c r="R38" s="13">
        <f>R39+R42+R50+R57</f>
        <v>23545599.07</v>
      </c>
      <c r="S38" s="13">
        <f>S39+S42+S50+S57</f>
        <v>514773683.61000001</v>
      </c>
      <c r="T38" s="13">
        <f>T39+T42+T50+T57</f>
        <v>-2563014.16</v>
      </c>
      <c r="U38" s="13">
        <f>U39+U42+U50+U57</f>
        <v>512210669.45000005</v>
      </c>
      <c r="V38" s="13">
        <f>V39+V42+V50+V57</f>
        <v>0</v>
      </c>
      <c r="W38" s="13">
        <f>W39+W42+W50+W57</f>
        <v>512210669.45000005</v>
      </c>
    </row>
    <row r="39" spans="1:23" s="15" customFormat="1" ht="31.5">
      <c r="A39" s="24" t="s">
        <v>72</v>
      </c>
      <c r="B39" s="26" t="s">
        <v>71</v>
      </c>
      <c r="C39" s="13">
        <f>SUM(C40:C41)</f>
        <v>3693934</v>
      </c>
      <c r="D39" s="13">
        <f t="shared" ref="D39:W39" si="15">SUM(D40:D41)</f>
        <v>3895572.93</v>
      </c>
      <c r="E39" s="13">
        <f t="shared" si="15"/>
        <v>7589506.9299999997</v>
      </c>
      <c r="F39" s="13">
        <f t="shared" si="15"/>
        <v>10997387</v>
      </c>
      <c r="G39" s="13">
        <f t="shared" si="15"/>
        <v>18586893.93</v>
      </c>
      <c r="H39" s="13">
        <f t="shared" si="15"/>
        <v>17107342.449999999</v>
      </c>
      <c r="I39" s="38">
        <f t="shared" si="15"/>
        <v>35694236.379999995</v>
      </c>
      <c r="J39" s="52">
        <f t="shared" si="15"/>
        <v>0</v>
      </c>
      <c r="K39" s="14">
        <f t="shared" si="15"/>
        <v>0</v>
      </c>
      <c r="L39" s="14">
        <f t="shared" si="15"/>
        <v>0</v>
      </c>
      <c r="M39" s="14">
        <f t="shared" si="15"/>
        <v>0</v>
      </c>
      <c r="N39" s="14">
        <f t="shared" si="15"/>
        <v>0</v>
      </c>
      <c r="O39" s="14">
        <f t="shared" si="15"/>
        <v>0</v>
      </c>
      <c r="P39" s="53">
        <f t="shared" si="15"/>
        <v>0</v>
      </c>
      <c r="Q39" s="45">
        <f t="shared" si="15"/>
        <v>0</v>
      </c>
      <c r="R39" s="13">
        <f t="shared" si="15"/>
        <v>0</v>
      </c>
      <c r="S39" s="13">
        <f t="shared" si="15"/>
        <v>0</v>
      </c>
      <c r="T39" s="13">
        <f t="shared" si="15"/>
        <v>0</v>
      </c>
      <c r="U39" s="13">
        <f t="shared" si="15"/>
        <v>0</v>
      </c>
      <c r="V39" s="13">
        <f t="shared" si="15"/>
        <v>0</v>
      </c>
      <c r="W39" s="13">
        <f t="shared" si="15"/>
        <v>0</v>
      </c>
    </row>
    <row r="40" spans="1:23" s="7" customFormat="1" ht="47.25">
      <c r="A40" s="27" t="s">
        <v>186</v>
      </c>
      <c r="B40" s="28" t="s">
        <v>220</v>
      </c>
      <c r="C40" s="19">
        <v>3693934</v>
      </c>
      <c r="D40" s="19">
        <v>3895572.93</v>
      </c>
      <c r="E40" s="19">
        <f>C40+D40</f>
        <v>7589506.9299999997</v>
      </c>
      <c r="F40" s="19">
        <v>10997387</v>
      </c>
      <c r="G40" s="19">
        <f>E40+F40</f>
        <v>18586893.93</v>
      </c>
      <c r="H40" s="19">
        <v>16519342.449999999</v>
      </c>
      <c r="I40" s="39">
        <f>G40+H40</f>
        <v>35106236.379999995</v>
      </c>
      <c r="J40" s="54">
        <v>0</v>
      </c>
      <c r="K40" s="18">
        <v>0</v>
      </c>
      <c r="L40" s="18">
        <f>J40+K40</f>
        <v>0</v>
      </c>
      <c r="M40" s="18">
        <v>0</v>
      </c>
      <c r="N40" s="18">
        <f>L40+M40</f>
        <v>0</v>
      </c>
      <c r="O40" s="18">
        <v>0</v>
      </c>
      <c r="P40" s="55">
        <f>N40+O40</f>
        <v>0</v>
      </c>
      <c r="Q40" s="46">
        <v>0</v>
      </c>
      <c r="R40" s="19">
        <v>0</v>
      </c>
      <c r="S40" s="19">
        <f>Q40+R40</f>
        <v>0</v>
      </c>
      <c r="T40" s="19">
        <v>0</v>
      </c>
      <c r="U40" s="19">
        <f>S40+T40</f>
        <v>0</v>
      </c>
      <c r="V40" s="19">
        <v>0</v>
      </c>
      <c r="W40" s="19">
        <f>U40+V40</f>
        <v>0</v>
      </c>
    </row>
    <row r="41" spans="1:23" s="7" customFormat="1" ht="126">
      <c r="A41" s="27" t="s">
        <v>187</v>
      </c>
      <c r="B41" s="1" t="s">
        <v>50</v>
      </c>
      <c r="C41" s="19">
        <v>0</v>
      </c>
      <c r="D41" s="19">
        <v>0</v>
      </c>
      <c r="E41" s="19">
        <f>C41+D41</f>
        <v>0</v>
      </c>
      <c r="F41" s="19">
        <v>0</v>
      </c>
      <c r="G41" s="19">
        <f>E41+F41</f>
        <v>0</v>
      </c>
      <c r="H41" s="19">
        <v>588000</v>
      </c>
      <c r="I41" s="39">
        <f>G41+H41</f>
        <v>588000</v>
      </c>
      <c r="J41" s="54">
        <v>0</v>
      </c>
      <c r="K41" s="18">
        <v>0</v>
      </c>
      <c r="L41" s="18">
        <f>J41+K41</f>
        <v>0</v>
      </c>
      <c r="M41" s="18">
        <v>0</v>
      </c>
      <c r="N41" s="18">
        <f>L41+M41</f>
        <v>0</v>
      </c>
      <c r="O41" s="18">
        <v>0</v>
      </c>
      <c r="P41" s="55">
        <f>N41+O41</f>
        <v>0</v>
      </c>
      <c r="Q41" s="46">
        <v>0</v>
      </c>
      <c r="R41" s="19">
        <v>0</v>
      </c>
      <c r="S41" s="19">
        <f>Q41+R41</f>
        <v>0</v>
      </c>
      <c r="T41" s="19">
        <v>0</v>
      </c>
      <c r="U41" s="19">
        <f>S41+T41</f>
        <v>0</v>
      </c>
      <c r="V41" s="19">
        <v>0</v>
      </c>
      <c r="W41" s="19">
        <f>U41+V41</f>
        <v>0</v>
      </c>
    </row>
    <row r="42" spans="1:23" s="15" customFormat="1" ht="47.25">
      <c r="A42" s="24" t="s">
        <v>67</v>
      </c>
      <c r="B42" s="26" t="s">
        <v>221</v>
      </c>
      <c r="C42" s="13">
        <f t="shared" ref="C42:W42" si="16">SUM(C43:C49)</f>
        <v>54664933.440000005</v>
      </c>
      <c r="D42" s="13">
        <f t="shared" si="16"/>
        <v>47996675</v>
      </c>
      <c r="E42" s="13">
        <f t="shared" si="16"/>
        <v>102661608.44</v>
      </c>
      <c r="F42" s="13">
        <f t="shared" si="16"/>
        <v>163356839.12</v>
      </c>
      <c r="G42" s="13">
        <f t="shared" si="16"/>
        <v>266018447.56</v>
      </c>
      <c r="H42" s="13">
        <f t="shared" si="16"/>
        <v>-2257262.9500000002</v>
      </c>
      <c r="I42" s="38">
        <f t="shared" si="16"/>
        <v>263761184.61000001</v>
      </c>
      <c r="J42" s="52">
        <f t="shared" si="16"/>
        <v>15129800.689999999</v>
      </c>
      <c r="K42" s="14">
        <f t="shared" si="16"/>
        <v>1884925.81</v>
      </c>
      <c r="L42" s="14">
        <f t="shared" si="16"/>
        <v>17014726.5</v>
      </c>
      <c r="M42" s="14">
        <f t="shared" si="16"/>
        <v>-2485422.5</v>
      </c>
      <c r="N42" s="14">
        <f t="shared" si="16"/>
        <v>14529304</v>
      </c>
      <c r="O42" s="14">
        <f t="shared" si="16"/>
        <v>0</v>
      </c>
      <c r="P42" s="53">
        <f t="shared" si="16"/>
        <v>14529304</v>
      </c>
      <c r="Q42" s="45">
        <f t="shared" si="16"/>
        <v>7932498.54</v>
      </c>
      <c r="R42" s="13">
        <f t="shared" si="16"/>
        <v>1962517.47</v>
      </c>
      <c r="S42" s="13">
        <f t="shared" si="16"/>
        <v>9895016.0099999998</v>
      </c>
      <c r="T42" s="13">
        <f t="shared" si="16"/>
        <v>-2563014.16</v>
      </c>
      <c r="U42" s="13">
        <f t="shared" si="16"/>
        <v>7332001.8499999996</v>
      </c>
      <c r="V42" s="13">
        <f t="shared" si="16"/>
        <v>0</v>
      </c>
      <c r="W42" s="13">
        <f t="shared" si="16"/>
        <v>7332001.8499999996</v>
      </c>
    </row>
    <row r="43" spans="1:23" s="7" customFormat="1" ht="173.25">
      <c r="A43" s="27" t="s">
        <v>188</v>
      </c>
      <c r="B43" s="1" t="s">
        <v>51</v>
      </c>
      <c r="C43" s="19">
        <v>0</v>
      </c>
      <c r="D43" s="19">
        <v>0</v>
      </c>
      <c r="E43" s="19">
        <f>C43+D43</f>
        <v>0</v>
      </c>
      <c r="F43" s="19">
        <v>21617545.940000001</v>
      </c>
      <c r="G43" s="19">
        <f>E43+F43</f>
        <v>21617545.940000001</v>
      </c>
      <c r="H43" s="19">
        <v>0</v>
      </c>
      <c r="I43" s="39">
        <f>G43+H43</f>
        <v>21617545.940000001</v>
      </c>
      <c r="J43" s="54">
        <v>0</v>
      </c>
      <c r="K43" s="18">
        <v>0</v>
      </c>
      <c r="L43" s="18">
        <f>J43+K43</f>
        <v>0</v>
      </c>
      <c r="M43" s="18">
        <v>0</v>
      </c>
      <c r="N43" s="18">
        <f>L43+M43</f>
        <v>0</v>
      </c>
      <c r="O43" s="18">
        <v>0</v>
      </c>
      <c r="P43" s="55">
        <f>N43+O43</f>
        <v>0</v>
      </c>
      <c r="Q43" s="46">
        <v>0</v>
      </c>
      <c r="R43" s="19">
        <v>0</v>
      </c>
      <c r="S43" s="19">
        <f>Q43+R43</f>
        <v>0</v>
      </c>
      <c r="T43" s="19">
        <v>0</v>
      </c>
      <c r="U43" s="19">
        <f>S43+T43</f>
        <v>0</v>
      </c>
      <c r="V43" s="19">
        <v>0</v>
      </c>
      <c r="W43" s="19">
        <f>U43+V43</f>
        <v>0</v>
      </c>
    </row>
    <row r="44" spans="1:23" s="7" customFormat="1" ht="126">
      <c r="A44" s="27" t="s">
        <v>189</v>
      </c>
      <c r="B44" s="1" t="s">
        <v>52</v>
      </c>
      <c r="C44" s="19">
        <v>5767580.1200000001</v>
      </c>
      <c r="D44" s="19">
        <v>0</v>
      </c>
      <c r="E44" s="19">
        <f t="shared" ref="E44:I59" si="17">C44+D44</f>
        <v>5767580.1200000001</v>
      </c>
      <c r="F44" s="19">
        <v>1865335.83</v>
      </c>
      <c r="G44" s="19">
        <f t="shared" si="17"/>
        <v>7632915.9500000002</v>
      </c>
      <c r="H44" s="19">
        <v>0</v>
      </c>
      <c r="I44" s="39">
        <f t="shared" si="17"/>
        <v>7632915.9500000002</v>
      </c>
      <c r="J44" s="54">
        <v>14529304</v>
      </c>
      <c r="K44" s="18">
        <v>0</v>
      </c>
      <c r="L44" s="18">
        <f t="shared" ref="L44:L59" si="18">J44+K44</f>
        <v>14529304</v>
      </c>
      <c r="M44" s="18">
        <v>0</v>
      </c>
      <c r="N44" s="18">
        <f t="shared" ref="N44:N59" si="19">L44+M44</f>
        <v>14529304</v>
      </c>
      <c r="O44" s="18">
        <v>0</v>
      </c>
      <c r="P44" s="55">
        <f t="shared" ref="P44:P59" si="20">N44+O44</f>
        <v>14529304</v>
      </c>
      <c r="Q44" s="46">
        <v>1427617.85</v>
      </c>
      <c r="R44" s="19">
        <v>0</v>
      </c>
      <c r="S44" s="19">
        <f t="shared" ref="S44:S59" si="21">Q44+R44</f>
        <v>1427617.85</v>
      </c>
      <c r="T44" s="19">
        <v>0</v>
      </c>
      <c r="U44" s="19">
        <f t="shared" ref="U44:U59" si="22">S44+T44</f>
        <v>1427617.85</v>
      </c>
      <c r="V44" s="19">
        <v>0</v>
      </c>
      <c r="W44" s="19">
        <f t="shared" ref="W44:W59" si="23">U44+V44</f>
        <v>1427617.85</v>
      </c>
    </row>
    <row r="45" spans="1:23" s="7" customFormat="1" ht="63">
      <c r="A45" s="27" t="s">
        <v>190</v>
      </c>
      <c r="B45" s="1" t="s">
        <v>53</v>
      </c>
      <c r="C45" s="19">
        <v>0</v>
      </c>
      <c r="D45" s="19">
        <v>922638</v>
      </c>
      <c r="E45" s="19">
        <f t="shared" si="17"/>
        <v>922638</v>
      </c>
      <c r="F45" s="19">
        <v>0</v>
      </c>
      <c r="G45" s="19">
        <f t="shared" si="17"/>
        <v>922638</v>
      </c>
      <c r="H45" s="19">
        <v>0</v>
      </c>
      <c r="I45" s="39">
        <f t="shared" si="17"/>
        <v>922638</v>
      </c>
      <c r="J45" s="54">
        <v>0</v>
      </c>
      <c r="K45" s="18">
        <v>0</v>
      </c>
      <c r="L45" s="18">
        <f t="shared" si="18"/>
        <v>0</v>
      </c>
      <c r="M45" s="18">
        <v>0</v>
      </c>
      <c r="N45" s="18">
        <f t="shared" si="19"/>
        <v>0</v>
      </c>
      <c r="O45" s="18">
        <v>0</v>
      </c>
      <c r="P45" s="55">
        <f t="shared" si="20"/>
        <v>0</v>
      </c>
      <c r="Q45" s="46">
        <v>0</v>
      </c>
      <c r="R45" s="19">
        <v>0</v>
      </c>
      <c r="S45" s="19">
        <f t="shared" si="21"/>
        <v>0</v>
      </c>
      <c r="T45" s="19">
        <v>0</v>
      </c>
      <c r="U45" s="19">
        <f t="shared" si="22"/>
        <v>0</v>
      </c>
      <c r="V45" s="19">
        <v>0</v>
      </c>
      <c r="W45" s="19">
        <f t="shared" si="23"/>
        <v>0</v>
      </c>
    </row>
    <row r="46" spans="1:23" s="7" customFormat="1" ht="31.5" hidden="1">
      <c r="A46" s="27" t="s">
        <v>68</v>
      </c>
      <c r="B46" s="1" t="s">
        <v>54</v>
      </c>
      <c r="C46" s="19">
        <v>0</v>
      </c>
      <c r="D46" s="19">
        <v>0</v>
      </c>
      <c r="E46" s="19">
        <f t="shared" si="17"/>
        <v>0</v>
      </c>
      <c r="F46" s="19">
        <v>0</v>
      </c>
      <c r="G46" s="19">
        <f t="shared" si="17"/>
        <v>0</v>
      </c>
      <c r="H46" s="19"/>
      <c r="I46" s="39">
        <f t="shared" si="17"/>
        <v>0</v>
      </c>
      <c r="J46" s="54">
        <v>0</v>
      </c>
      <c r="K46" s="18">
        <v>0</v>
      </c>
      <c r="L46" s="18">
        <f t="shared" si="18"/>
        <v>0</v>
      </c>
      <c r="M46" s="18"/>
      <c r="N46" s="18">
        <f t="shared" si="19"/>
        <v>0</v>
      </c>
      <c r="O46" s="18"/>
      <c r="P46" s="55">
        <f t="shared" si="20"/>
        <v>0</v>
      </c>
      <c r="Q46" s="46">
        <v>0</v>
      </c>
      <c r="R46" s="19">
        <v>0</v>
      </c>
      <c r="S46" s="19">
        <f t="shared" si="21"/>
        <v>0</v>
      </c>
      <c r="T46" s="19"/>
      <c r="U46" s="19">
        <f t="shared" si="22"/>
        <v>0</v>
      </c>
      <c r="V46" s="19"/>
      <c r="W46" s="19">
        <f t="shared" si="23"/>
        <v>0</v>
      </c>
    </row>
    <row r="47" spans="1:23" s="7" customFormat="1" ht="63">
      <c r="A47" s="27" t="s">
        <v>191</v>
      </c>
      <c r="B47" s="1" t="s">
        <v>55</v>
      </c>
      <c r="C47" s="19">
        <v>600496.68999999994</v>
      </c>
      <c r="D47" s="19">
        <v>1434744.51</v>
      </c>
      <c r="E47" s="19">
        <f t="shared" si="17"/>
        <v>2035241.2</v>
      </c>
      <c r="F47" s="19">
        <v>-690946.2</v>
      </c>
      <c r="G47" s="19">
        <f t="shared" si="17"/>
        <v>1344295</v>
      </c>
      <c r="H47" s="19">
        <v>0</v>
      </c>
      <c r="I47" s="39">
        <f t="shared" si="17"/>
        <v>1344295</v>
      </c>
      <c r="J47" s="54">
        <v>600496.68999999994</v>
      </c>
      <c r="K47" s="18">
        <v>1884925.81</v>
      </c>
      <c r="L47" s="18">
        <f t="shared" si="18"/>
        <v>2485422.5</v>
      </c>
      <c r="M47" s="18">
        <v>-2485422.5</v>
      </c>
      <c r="N47" s="18">
        <f t="shared" si="19"/>
        <v>0</v>
      </c>
      <c r="O47" s="18">
        <v>0</v>
      </c>
      <c r="P47" s="55">
        <f t="shared" si="20"/>
        <v>0</v>
      </c>
      <c r="Q47" s="46">
        <v>600496.68999999994</v>
      </c>
      <c r="R47" s="19">
        <v>1962517.47</v>
      </c>
      <c r="S47" s="19">
        <f t="shared" si="21"/>
        <v>2563014.16</v>
      </c>
      <c r="T47" s="19">
        <v>-2563014.16</v>
      </c>
      <c r="U47" s="19">
        <f t="shared" si="22"/>
        <v>0</v>
      </c>
      <c r="V47" s="19">
        <v>0</v>
      </c>
      <c r="W47" s="19">
        <f t="shared" si="23"/>
        <v>0</v>
      </c>
    </row>
    <row r="48" spans="1:23" s="7" customFormat="1" ht="78.75">
      <c r="A48" s="27" t="s">
        <v>192</v>
      </c>
      <c r="B48" s="1" t="s">
        <v>56</v>
      </c>
      <c r="C48" s="19">
        <v>0</v>
      </c>
      <c r="D48" s="19">
        <v>17680933.719999999</v>
      </c>
      <c r="E48" s="19">
        <f t="shared" si="17"/>
        <v>17680933.719999999</v>
      </c>
      <c r="F48" s="19">
        <v>412258.28</v>
      </c>
      <c r="G48" s="19">
        <f t="shared" si="17"/>
        <v>18093192</v>
      </c>
      <c r="H48" s="19">
        <v>0</v>
      </c>
      <c r="I48" s="39">
        <f t="shared" si="17"/>
        <v>18093192</v>
      </c>
      <c r="J48" s="54"/>
      <c r="K48" s="18">
        <v>0</v>
      </c>
      <c r="L48" s="18">
        <f t="shared" si="18"/>
        <v>0</v>
      </c>
      <c r="M48" s="18">
        <v>0</v>
      </c>
      <c r="N48" s="18">
        <f t="shared" si="19"/>
        <v>0</v>
      </c>
      <c r="O48" s="18">
        <v>0</v>
      </c>
      <c r="P48" s="55">
        <f t="shared" si="20"/>
        <v>0</v>
      </c>
      <c r="Q48" s="46">
        <v>0</v>
      </c>
      <c r="R48" s="19">
        <v>0</v>
      </c>
      <c r="S48" s="19">
        <f t="shared" si="21"/>
        <v>0</v>
      </c>
      <c r="T48" s="19">
        <v>0</v>
      </c>
      <c r="U48" s="19">
        <f t="shared" si="22"/>
        <v>0</v>
      </c>
      <c r="V48" s="19">
        <v>0</v>
      </c>
      <c r="W48" s="19">
        <f t="shared" si="23"/>
        <v>0</v>
      </c>
    </row>
    <row r="49" spans="1:23" s="7" customFormat="1">
      <c r="A49" s="27" t="s">
        <v>193</v>
      </c>
      <c r="B49" s="1" t="s">
        <v>57</v>
      </c>
      <c r="C49" s="19">
        <v>48296856.630000003</v>
      </c>
      <c r="D49" s="19">
        <v>27958358.77</v>
      </c>
      <c r="E49" s="19">
        <f t="shared" si="17"/>
        <v>76255215.400000006</v>
      </c>
      <c r="F49" s="19">
        <v>140152645.27000001</v>
      </c>
      <c r="G49" s="19">
        <f t="shared" si="17"/>
        <v>216407860.67000002</v>
      </c>
      <c r="H49" s="19">
        <v>-2257262.9500000002</v>
      </c>
      <c r="I49" s="39">
        <f t="shared" si="17"/>
        <v>214150597.72000003</v>
      </c>
      <c r="J49" s="54">
        <v>0</v>
      </c>
      <c r="K49" s="18">
        <v>0</v>
      </c>
      <c r="L49" s="18">
        <f t="shared" si="18"/>
        <v>0</v>
      </c>
      <c r="M49" s="18">
        <v>0</v>
      </c>
      <c r="N49" s="18">
        <f t="shared" si="19"/>
        <v>0</v>
      </c>
      <c r="O49" s="18">
        <v>0</v>
      </c>
      <c r="P49" s="55">
        <f t="shared" si="20"/>
        <v>0</v>
      </c>
      <c r="Q49" s="46">
        <v>5904384</v>
      </c>
      <c r="R49" s="19">
        <v>0</v>
      </c>
      <c r="S49" s="19">
        <f t="shared" si="21"/>
        <v>5904384</v>
      </c>
      <c r="T49" s="19">
        <v>0</v>
      </c>
      <c r="U49" s="19">
        <f t="shared" si="22"/>
        <v>5904384</v>
      </c>
      <c r="V49" s="19">
        <v>0</v>
      </c>
      <c r="W49" s="19">
        <f t="shared" si="23"/>
        <v>5904384</v>
      </c>
    </row>
    <row r="50" spans="1:23" s="15" customFormat="1" ht="31.5">
      <c r="A50" s="24" t="s">
        <v>69</v>
      </c>
      <c r="B50" s="2" t="s">
        <v>58</v>
      </c>
      <c r="C50" s="13">
        <f>SUM(C51:C56)</f>
        <v>468584506</v>
      </c>
      <c r="D50" s="13">
        <f>SUM(D51:D56)</f>
        <v>21577842.600000001</v>
      </c>
      <c r="E50" s="13">
        <f>SUM(E51:E56)</f>
        <v>490162348.60000002</v>
      </c>
      <c r="F50" s="13">
        <f>SUM(F51:F56)</f>
        <v>938445.53</v>
      </c>
      <c r="G50" s="13">
        <f>SUM(G51:G56)</f>
        <v>491100794.13</v>
      </c>
      <c r="H50" s="13">
        <f>SUM(H51:H56)</f>
        <v>-8975470.2100000009</v>
      </c>
      <c r="I50" s="38">
        <f>SUM(I51:I56)</f>
        <v>482125323.91999996</v>
      </c>
      <c r="J50" s="52">
        <f>SUM(J51:J56)</f>
        <v>467816479</v>
      </c>
      <c r="K50" s="14">
        <f>SUM(K51:K56)</f>
        <v>21271081.600000001</v>
      </c>
      <c r="L50" s="14">
        <f>SUM(L51:L56)</f>
        <v>489087560.60000002</v>
      </c>
      <c r="M50" s="14">
        <f>SUM(M51:M56)</f>
        <v>0</v>
      </c>
      <c r="N50" s="14">
        <f>SUM(N51:N56)</f>
        <v>489087560.60000002</v>
      </c>
      <c r="O50" s="14">
        <f>SUM(O51:O56)</f>
        <v>0</v>
      </c>
      <c r="P50" s="53">
        <f>SUM(P51:P56)</f>
        <v>489087560.60000002</v>
      </c>
      <c r="Q50" s="45">
        <f>SUM(Q51:Q56)</f>
        <v>467814386</v>
      </c>
      <c r="R50" s="13">
        <f>SUM(R51:R56)</f>
        <v>23035981.600000001</v>
      </c>
      <c r="S50" s="13">
        <f>SUM(S51:S56)</f>
        <v>490850367.60000002</v>
      </c>
      <c r="T50" s="13">
        <f>SUM(T51:T56)</f>
        <v>0</v>
      </c>
      <c r="U50" s="13">
        <f>SUM(U51:U56)</f>
        <v>490850367.60000002</v>
      </c>
      <c r="V50" s="13">
        <f>SUM(V51:V56)</f>
        <v>0</v>
      </c>
      <c r="W50" s="13">
        <f>SUM(W51:W56)</f>
        <v>490850367.60000002</v>
      </c>
    </row>
    <row r="51" spans="1:23" s="7" customFormat="1" ht="47.25">
      <c r="A51" s="27" t="s">
        <v>194</v>
      </c>
      <c r="B51" s="3" t="s">
        <v>62</v>
      </c>
      <c r="C51" s="19">
        <v>452313729</v>
      </c>
      <c r="D51" s="19">
        <v>19233125.600000001</v>
      </c>
      <c r="E51" s="19">
        <f>C51+D51</f>
        <v>471546854.60000002</v>
      </c>
      <c r="F51" s="19">
        <v>938445.53</v>
      </c>
      <c r="G51" s="19">
        <f>E51+F51</f>
        <v>472485300.13</v>
      </c>
      <c r="H51" s="19">
        <v>-14545988.42</v>
      </c>
      <c r="I51" s="39">
        <f>G51+H51</f>
        <v>457939311.70999998</v>
      </c>
      <c r="J51" s="54">
        <v>452313729</v>
      </c>
      <c r="K51" s="18">
        <v>20422942.600000001</v>
      </c>
      <c r="L51" s="18">
        <f>J51+K51</f>
        <v>472736671.60000002</v>
      </c>
      <c r="M51" s="18">
        <v>0</v>
      </c>
      <c r="N51" s="18">
        <f>L51+M51</f>
        <v>472736671.60000002</v>
      </c>
      <c r="O51" s="18">
        <v>0</v>
      </c>
      <c r="P51" s="55">
        <f>N51+O51</f>
        <v>472736671.60000002</v>
      </c>
      <c r="Q51" s="46">
        <v>452313729</v>
      </c>
      <c r="R51" s="19">
        <v>21707964.600000001</v>
      </c>
      <c r="S51" s="19">
        <f>Q51+R51</f>
        <v>474021693.60000002</v>
      </c>
      <c r="T51" s="19">
        <v>0</v>
      </c>
      <c r="U51" s="19">
        <f>S51+T51</f>
        <v>474021693.60000002</v>
      </c>
      <c r="V51" s="19">
        <v>0</v>
      </c>
      <c r="W51" s="19">
        <f>U51+V51</f>
        <v>474021693.60000002</v>
      </c>
    </row>
    <row r="52" spans="1:23" s="7" customFormat="1" ht="94.5">
      <c r="A52" s="27" t="s">
        <v>195</v>
      </c>
      <c r="B52" s="1" t="s">
        <v>73</v>
      </c>
      <c r="C52" s="19">
        <v>12582000</v>
      </c>
      <c r="D52" s="19">
        <v>-1154</v>
      </c>
      <c r="E52" s="19">
        <f>C52+D52</f>
        <v>12580846</v>
      </c>
      <c r="F52" s="19">
        <v>0</v>
      </c>
      <c r="G52" s="19">
        <f>E52+F52</f>
        <v>12580846</v>
      </c>
      <c r="H52" s="19">
        <v>-6782439.79</v>
      </c>
      <c r="I52" s="39">
        <f>G52+H52</f>
        <v>5798406.21</v>
      </c>
      <c r="J52" s="54">
        <v>12582000</v>
      </c>
      <c r="K52" s="18">
        <v>-1154</v>
      </c>
      <c r="L52" s="18">
        <f>J52+K52</f>
        <v>12580846</v>
      </c>
      <c r="M52" s="18">
        <v>0</v>
      </c>
      <c r="N52" s="18">
        <f>L52+M52</f>
        <v>12580846</v>
      </c>
      <c r="O52" s="18">
        <v>0</v>
      </c>
      <c r="P52" s="55">
        <f>N52+O52</f>
        <v>12580846</v>
      </c>
      <c r="Q52" s="46">
        <v>12582000</v>
      </c>
      <c r="R52" s="19">
        <v>-1154</v>
      </c>
      <c r="S52" s="19">
        <f>Q52+R52</f>
        <v>12580846</v>
      </c>
      <c r="T52" s="19">
        <v>0</v>
      </c>
      <c r="U52" s="19">
        <f>S52+T52</f>
        <v>12580846</v>
      </c>
      <c r="V52" s="19">
        <v>0</v>
      </c>
      <c r="W52" s="19">
        <f>U52+V52</f>
        <v>12580846</v>
      </c>
    </row>
    <row r="53" spans="1:23" s="7" customFormat="1" ht="78.75">
      <c r="A53" s="27" t="s">
        <v>196</v>
      </c>
      <c r="B53" s="1" t="s">
        <v>74</v>
      </c>
      <c r="C53" s="19">
        <v>43657</v>
      </c>
      <c r="D53" s="19">
        <v>-976</v>
      </c>
      <c r="E53" s="19">
        <f>C53+D53</f>
        <v>42681</v>
      </c>
      <c r="F53" s="19">
        <v>0</v>
      </c>
      <c r="G53" s="19">
        <f>E53+F53</f>
        <v>42681</v>
      </c>
      <c r="H53" s="19">
        <v>0</v>
      </c>
      <c r="I53" s="39">
        <f>G53+H53</f>
        <v>42681</v>
      </c>
      <c r="J53" s="54">
        <v>45750</v>
      </c>
      <c r="K53" s="18">
        <v>-16</v>
      </c>
      <c r="L53" s="18">
        <f>J53+K53</f>
        <v>45734</v>
      </c>
      <c r="M53" s="18">
        <v>0</v>
      </c>
      <c r="N53" s="18">
        <f>L53+M53</f>
        <v>45734</v>
      </c>
      <c r="O53" s="18">
        <v>0</v>
      </c>
      <c r="P53" s="55">
        <f>N53+O53</f>
        <v>45734</v>
      </c>
      <c r="Q53" s="46">
        <v>43657</v>
      </c>
      <c r="R53" s="19">
        <v>436972</v>
      </c>
      <c r="S53" s="19">
        <f>Q53+R53</f>
        <v>480629</v>
      </c>
      <c r="T53" s="19">
        <v>0</v>
      </c>
      <c r="U53" s="19">
        <f>S53+T53</f>
        <v>480629</v>
      </c>
      <c r="V53" s="19">
        <v>0</v>
      </c>
      <c r="W53" s="19">
        <f>U53+V53</f>
        <v>480629</v>
      </c>
    </row>
    <row r="54" spans="1:23" s="7" customFormat="1" ht="78.75">
      <c r="A54" s="27" t="s">
        <v>198</v>
      </c>
      <c r="B54" s="1" t="s">
        <v>60</v>
      </c>
      <c r="C54" s="19">
        <v>0</v>
      </c>
      <c r="D54" s="19">
        <v>1031017</v>
      </c>
      <c r="E54" s="19">
        <f>C54+D54</f>
        <v>1031017</v>
      </c>
      <c r="F54" s="19">
        <v>0</v>
      </c>
      <c r="G54" s="19">
        <f>E54+F54</f>
        <v>1031017</v>
      </c>
      <c r="H54" s="19">
        <v>0</v>
      </c>
      <c r="I54" s="39">
        <f>G54+H54</f>
        <v>1031017</v>
      </c>
      <c r="J54" s="54">
        <v>0</v>
      </c>
      <c r="K54" s="18">
        <v>1072259</v>
      </c>
      <c r="L54" s="18">
        <f>J54+K54</f>
        <v>1072259</v>
      </c>
      <c r="M54" s="18">
        <v>0</v>
      </c>
      <c r="N54" s="18">
        <f>L54+M54</f>
        <v>1072259</v>
      </c>
      <c r="O54" s="18">
        <v>0</v>
      </c>
      <c r="P54" s="55">
        <f>N54+O54</f>
        <v>1072259</v>
      </c>
      <c r="Q54" s="46">
        <v>0</v>
      </c>
      <c r="R54" s="19">
        <v>1115149</v>
      </c>
      <c r="S54" s="19">
        <f>Q54+R54</f>
        <v>1115149</v>
      </c>
      <c r="T54" s="19">
        <v>0</v>
      </c>
      <c r="U54" s="19">
        <f>S54+T54</f>
        <v>1115149</v>
      </c>
      <c r="V54" s="19">
        <v>0</v>
      </c>
      <c r="W54" s="19">
        <f>U54+V54</f>
        <v>1115149</v>
      </c>
    </row>
    <row r="55" spans="1:23" s="7" customFormat="1" ht="78.75">
      <c r="A55" s="27" t="s">
        <v>199</v>
      </c>
      <c r="B55" s="1" t="s">
        <v>61</v>
      </c>
      <c r="C55" s="19">
        <v>0</v>
      </c>
      <c r="D55" s="19">
        <v>0</v>
      </c>
      <c r="E55" s="19">
        <f>C55+D55</f>
        <v>0</v>
      </c>
      <c r="F55" s="19">
        <v>0</v>
      </c>
      <c r="G55" s="19">
        <f>E55+F55</f>
        <v>0</v>
      </c>
      <c r="H55" s="19">
        <v>11564000</v>
      </c>
      <c r="I55" s="39">
        <f>G55+H55</f>
        <v>11564000</v>
      </c>
      <c r="J55" s="54">
        <v>0</v>
      </c>
      <c r="K55" s="18">
        <v>0</v>
      </c>
      <c r="L55" s="18">
        <f>J55+K55</f>
        <v>0</v>
      </c>
      <c r="M55" s="18">
        <v>0</v>
      </c>
      <c r="N55" s="18">
        <f>L55+M55</f>
        <v>0</v>
      </c>
      <c r="O55" s="18">
        <v>0</v>
      </c>
      <c r="P55" s="55">
        <f>N55+O55</f>
        <v>0</v>
      </c>
      <c r="Q55" s="46">
        <v>0</v>
      </c>
      <c r="R55" s="19">
        <v>0</v>
      </c>
      <c r="S55" s="19">
        <f>Q55+R55</f>
        <v>0</v>
      </c>
      <c r="T55" s="19">
        <v>0</v>
      </c>
      <c r="U55" s="19">
        <f>S55+T55</f>
        <v>0</v>
      </c>
      <c r="V55" s="19">
        <v>0</v>
      </c>
      <c r="W55" s="19">
        <f>U55+V55</f>
        <v>0</v>
      </c>
    </row>
    <row r="56" spans="1:23" s="7" customFormat="1" ht="47.25">
      <c r="A56" s="27" t="s">
        <v>197</v>
      </c>
      <c r="B56" s="1" t="s">
        <v>59</v>
      </c>
      <c r="C56" s="19">
        <v>3645120</v>
      </c>
      <c r="D56" s="19">
        <v>1315830</v>
      </c>
      <c r="E56" s="19">
        <f t="shared" si="17"/>
        <v>4960950</v>
      </c>
      <c r="F56" s="19">
        <v>0</v>
      </c>
      <c r="G56" s="19">
        <f t="shared" si="17"/>
        <v>4960950</v>
      </c>
      <c r="H56" s="19">
        <v>788958</v>
      </c>
      <c r="I56" s="39">
        <f t="shared" si="17"/>
        <v>5749908</v>
      </c>
      <c r="J56" s="54">
        <v>2875000</v>
      </c>
      <c r="K56" s="18">
        <v>-222950</v>
      </c>
      <c r="L56" s="18">
        <f t="shared" si="18"/>
        <v>2652050</v>
      </c>
      <c r="M56" s="18">
        <v>0</v>
      </c>
      <c r="N56" s="18">
        <f t="shared" si="19"/>
        <v>2652050</v>
      </c>
      <c r="O56" s="18">
        <v>0</v>
      </c>
      <c r="P56" s="55">
        <f t="shared" si="20"/>
        <v>2652050</v>
      </c>
      <c r="Q56" s="46">
        <v>2875000</v>
      </c>
      <c r="R56" s="19">
        <v>-222950</v>
      </c>
      <c r="S56" s="19">
        <f t="shared" si="21"/>
        <v>2652050</v>
      </c>
      <c r="T56" s="19">
        <v>0</v>
      </c>
      <c r="U56" s="19">
        <f t="shared" si="22"/>
        <v>2652050</v>
      </c>
      <c r="V56" s="19">
        <v>0</v>
      </c>
      <c r="W56" s="19">
        <f t="shared" si="23"/>
        <v>2652050</v>
      </c>
    </row>
    <row r="57" spans="1:23" s="15" customFormat="1">
      <c r="A57" s="24" t="s">
        <v>70</v>
      </c>
      <c r="B57" s="2" t="s">
        <v>63</v>
      </c>
      <c r="C57" s="13">
        <f>SUM(C58:C60)</f>
        <v>24950300</v>
      </c>
      <c r="D57" s="13">
        <f t="shared" ref="D57:W57" si="24">SUM(D58:D60)</f>
        <v>0</v>
      </c>
      <c r="E57" s="13">
        <f t="shared" si="24"/>
        <v>24950300</v>
      </c>
      <c r="F57" s="13">
        <f t="shared" si="24"/>
        <v>5396605</v>
      </c>
      <c r="G57" s="13">
        <f t="shared" si="24"/>
        <v>30346905</v>
      </c>
      <c r="H57" s="13">
        <f t="shared" si="24"/>
        <v>25546140</v>
      </c>
      <c r="I57" s="38">
        <f t="shared" si="24"/>
        <v>55893045</v>
      </c>
      <c r="J57" s="52">
        <f t="shared" si="24"/>
        <v>15481200</v>
      </c>
      <c r="K57" s="14">
        <f t="shared" si="24"/>
        <v>0</v>
      </c>
      <c r="L57" s="14">
        <f t="shared" si="24"/>
        <v>15481200</v>
      </c>
      <c r="M57" s="14">
        <f t="shared" si="24"/>
        <v>0</v>
      </c>
      <c r="N57" s="14">
        <f t="shared" si="24"/>
        <v>15481200</v>
      </c>
      <c r="O57" s="14">
        <f t="shared" si="24"/>
        <v>0</v>
      </c>
      <c r="P57" s="53">
        <f t="shared" si="24"/>
        <v>15481200</v>
      </c>
      <c r="Q57" s="45">
        <f t="shared" si="24"/>
        <v>15481200</v>
      </c>
      <c r="R57" s="13">
        <f t="shared" si="24"/>
        <v>-1452900</v>
      </c>
      <c r="S57" s="13">
        <f t="shared" si="24"/>
        <v>14028300</v>
      </c>
      <c r="T57" s="13">
        <f t="shared" si="24"/>
        <v>0</v>
      </c>
      <c r="U57" s="13">
        <f t="shared" si="24"/>
        <v>14028300</v>
      </c>
      <c r="V57" s="13">
        <f t="shared" si="24"/>
        <v>0</v>
      </c>
      <c r="W57" s="13">
        <f t="shared" si="24"/>
        <v>14028300</v>
      </c>
    </row>
    <row r="58" spans="1:23" s="7" customFormat="1" ht="63">
      <c r="A58" s="27" t="s">
        <v>200</v>
      </c>
      <c r="B58" s="1" t="s">
        <v>64</v>
      </c>
      <c r="C58" s="19">
        <v>24950300</v>
      </c>
      <c r="D58" s="19">
        <v>0</v>
      </c>
      <c r="E58" s="19">
        <f t="shared" si="17"/>
        <v>24950300</v>
      </c>
      <c r="F58" s="19">
        <v>0</v>
      </c>
      <c r="G58" s="19">
        <f t="shared" si="17"/>
        <v>24950300</v>
      </c>
      <c r="H58" s="19">
        <v>16992000</v>
      </c>
      <c r="I58" s="39">
        <f t="shared" si="17"/>
        <v>41942300</v>
      </c>
      <c r="J58" s="54">
        <v>15481200</v>
      </c>
      <c r="K58" s="18">
        <v>0</v>
      </c>
      <c r="L58" s="18">
        <f t="shared" si="18"/>
        <v>15481200</v>
      </c>
      <c r="M58" s="18">
        <v>0</v>
      </c>
      <c r="N58" s="18">
        <f t="shared" si="19"/>
        <v>15481200</v>
      </c>
      <c r="O58" s="18">
        <v>0</v>
      </c>
      <c r="P58" s="55">
        <f t="shared" si="20"/>
        <v>15481200</v>
      </c>
      <c r="Q58" s="46">
        <v>15481200</v>
      </c>
      <c r="R58" s="19">
        <v>-1452900</v>
      </c>
      <c r="S58" s="19">
        <f t="shared" si="21"/>
        <v>14028300</v>
      </c>
      <c r="T58" s="19">
        <v>0</v>
      </c>
      <c r="U58" s="19">
        <f t="shared" si="22"/>
        <v>14028300</v>
      </c>
      <c r="V58" s="19">
        <v>0</v>
      </c>
      <c r="W58" s="19">
        <f t="shared" si="23"/>
        <v>14028300</v>
      </c>
    </row>
    <row r="59" spans="1:23" s="7" customFormat="1" ht="78.75">
      <c r="A59" s="27" t="s">
        <v>201</v>
      </c>
      <c r="B59" s="1" t="s">
        <v>66</v>
      </c>
      <c r="C59" s="19">
        <v>0</v>
      </c>
      <c r="D59" s="19">
        <v>0</v>
      </c>
      <c r="E59" s="19">
        <f t="shared" si="17"/>
        <v>0</v>
      </c>
      <c r="F59" s="19">
        <v>0</v>
      </c>
      <c r="G59" s="19">
        <f t="shared" si="17"/>
        <v>0</v>
      </c>
      <c r="H59" s="19">
        <v>8554140</v>
      </c>
      <c r="I59" s="39">
        <f t="shared" si="17"/>
        <v>8554140</v>
      </c>
      <c r="J59" s="54">
        <v>0</v>
      </c>
      <c r="K59" s="18">
        <v>0</v>
      </c>
      <c r="L59" s="18">
        <f t="shared" si="18"/>
        <v>0</v>
      </c>
      <c r="M59" s="18">
        <v>0</v>
      </c>
      <c r="N59" s="18">
        <f t="shared" si="19"/>
        <v>0</v>
      </c>
      <c r="O59" s="18">
        <v>0</v>
      </c>
      <c r="P59" s="55">
        <f t="shared" si="20"/>
        <v>0</v>
      </c>
      <c r="Q59" s="46">
        <v>0</v>
      </c>
      <c r="R59" s="19">
        <v>0</v>
      </c>
      <c r="S59" s="19">
        <f t="shared" si="21"/>
        <v>0</v>
      </c>
      <c r="T59" s="19">
        <v>0</v>
      </c>
      <c r="U59" s="19">
        <f t="shared" si="22"/>
        <v>0</v>
      </c>
      <c r="V59" s="19">
        <v>0</v>
      </c>
      <c r="W59" s="19">
        <f t="shared" si="23"/>
        <v>0</v>
      </c>
    </row>
    <row r="60" spans="1:23" s="7" customFormat="1" ht="31.5">
      <c r="A60" s="27" t="s">
        <v>202</v>
      </c>
      <c r="B60" s="1" t="s">
        <v>65</v>
      </c>
      <c r="C60" s="19">
        <v>0</v>
      </c>
      <c r="D60" s="19">
        <v>0</v>
      </c>
      <c r="E60" s="19">
        <f>C60+D60</f>
        <v>0</v>
      </c>
      <c r="F60" s="19">
        <v>5396605</v>
      </c>
      <c r="G60" s="19">
        <f>E60+F60</f>
        <v>5396605</v>
      </c>
      <c r="H60" s="19">
        <v>0</v>
      </c>
      <c r="I60" s="39">
        <f>G60+H60</f>
        <v>5396605</v>
      </c>
      <c r="J60" s="54">
        <v>0</v>
      </c>
      <c r="K60" s="18">
        <v>0</v>
      </c>
      <c r="L60" s="18">
        <f>J60+K60</f>
        <v>0</v>
      </c>
      <c r="M60" s="18">
        <v>0</v>
      </c>
      <c r="N60" s="18">
        <f>L60+M60</f>
        <v>0</v>
      </c>
      <c r="O60" s="18">
        <v>0</v>
      </c>
      <c r="P60" s="55">
        <f>N60+O60</f>
        <v>0</v>
      </c>
      <c r="Q60" s="46">
        <v>0</v>
      </c>
      <c r="R60" s="19">
        <v>0</v>
      </c>
      <c r="S60" s="19">
        <f>Q60+R60</f>
        <v>0</v>
      </c>
      <c r="T60" s="19">
        <v>0</v>
      </c>
      <c r="U60" s="19">
        <f>S60+T60</f>
        <v>0</v>
      </c>
      <c r="V60" s="19">
        <v>0</v>
      </c>
      <c r="W60" s="19">
        <f>U60+V60</f>
        <v>0</v>
      </c>
    </row>
    <row r="61" spans="1:23" s="7" customFormat="1">
      <c r="A61" s="29"/>
      <c r="B61" s="4"/>
      <c r="C61" s="19"/>
      <c r="D61" s="19"/>
      <c r="E61" s="19"/>
      <c r="F61" s="19"/>
      <c r="G61" s="19"/>
      <c r="H61" s="19"/>
      <c r="I61" s="39"/>
      <c r="J61" s="54"/>
      <c r="K61" s="18"/>
      <c r="L61" s="18"/>
      <c r="M61" s="18"/>
      <c r="N61" s="18"/>
      <c r="O61" s="18"/>
      <c r="P61" s="55"/>
      <c r="Q61" s="46"/>
      <c r="R61" s="19"/>
      <c r="S61" s="19"/>
      <c r="T61" s="19"/>
      <c r="U61" s="19"/>
      <c r="V61" s="19"/>
      <c r="W61" s="19"/>
    </row>
    <row r="62" spans="1:23" s="33" customFormat="1">
      <c r="A62" s="30" t="s">
        <v>75</v>
      </c>
      <c r="B62" s="12" t="s">
        <v>1</v>
      </c>
      <c r="C62" s="31">
        <f>SUM(C63,C72,C74,C76,C82,C87,C89,C96,C99,C103,C105,C108,C110)</f>
        <v>1135033670.6900001</v>
      </c>
      <c r="D62" s="31">
        <f t="shared" ref="D62:W62" si="25">SUM(D63,D72,D74,D76,D82,D87,D89,D96,D99,D103,D105,D108,D110)</f>
        <v>76330382.980000004</v>
      </c>
      <c r="E62" s="31">
        <f t="shared" si="25"/>
        <v>1211364053.6699998</v>
      </c>
      <c r="F62" s="31">
        <f t="shared" si="25"/>
        <v>184172341.85999998</v>
      </c>
      <c r="G62" s="31">
        <f t="shared" si="25"/>
        <v>1395536395.5300002</v>
      </c>
      <c r="H62" s="31">
        <f t="shared" si="25"/>
        <v>10512814.459999997</v>
      </c>
      <c r="I62" s="42">
        <f t="shared" si="25"/>
        <v>1406049209.99</v>
      </c>
      <c r="J62" s="61">
        <f t="shared" si="25"/>
        <v>1049799485.42</v>
      </c>
      <c r="K62" s="31">
        <f t="shared" si="25"/>
        <v>23156007.410000004</v>
      </c>
      <c r="L62" s="31">
        <f t="shared" si="25"/>
        <v>1072955492.8299999</v>
      </c>
      <c r="M62" s="31">
        <f t="shared" si="25"/>
        <v>-2485422.5</v>
      </c>
      <c r="N62" s="31">
        <f t="shared" si="25"/>
        <v>1070470070.3299999</v>
      </c>
      <c r="O62" s="31">
        <f t="shared" si="25"/>
        <v>0</v>
      </c>
      <c r="P62" s="62">
        <f t="shared" si="25"/>
        <v>1070470070.3299999</v>
      </c>
      <c r="Q62" s="60">
        <f t="shared" si="25"/>
        <v>1021786064.72</v>
      </c>
      <c r="R62" s="31">
        <f t="shared" si="25"/>
        <v>23545599.07</v>
      </c>
      <c r="S62" s="31">
        <f t="shared" si="25"/>
        <v>1045331663.79</v>
      </c>
      <c r="T62" s="31">
        <f t="shared" si="25"/>
        <v>-2563014.16</v>
      </c>
      <c r="U62" s="31">
        <f t="shared" si="25"/>
        <v>1042768649.63</v>
      </c>
      <c r="V62" s="31">
        <f t="shared" si="25"/>
        <v>0</v>
      </c>
      <c r="W62" s="31">
        <f t="shared" si="25"/>
        <v>1042768649.63</v>
      </c>
    </row>
    <row r="63" spans="1:23" s="33" customFormat="1">
      <c r="A63" s="30" t="s">
        <v>76</v>
      </c>
      <c r="B63" s="17" t="s">
        <v>2</v>
      </c>
      <c r="C63" s="31">
        <f>SUM(C64:C71)</f>
        <v>186605596.34999999</v>
      </c>
      <c r="D63" s="31">
        <f t="shared" ref="D63:W63" si="26">SUM(D64:D71)</f>
        <v>3964690.83</v>
      </c>
      <c r="E63" s="31">
        <f t="shared" si="26"/>
        <v>190570287.18000001</v>
      </c>
      <c r="F63" s="31">
        <f t="shared" si="26"/>
        <v>12106604.07</v>
      </c>
      <c r="G63" s="31">
        <f t="shared" si="26"/>
        <v>202676891.25</v>
      </c>
      <c r="H63" s="31">
        <f t="shared" si="26"/>
        <v>-10484090.140000001</v>
      </c>
      <c r="I63" s="42">
        <f t="shared" si="26"/>
        <v>192192801.11000001</v>
      </c>
      <c r="J63" s="56">
        <f t="shared" si="26"/>
        <v>166473814.34999999</v>
      </c>
      <c r="K63" s="32">
        <f t="shared" si="26"/>
        <v>-222966</v>
      </c>
      <c r="L63" s="32">
        <f t="shared" si="26"/>
        <v>166250848.34999999</v>
      </c>
      <c r="M63" s="32">
        <f t="shared" si="26"/>
        <v>0</v>
      </c>
      <c r="N63" s="32">
        <f t="shared" si="26"/>
        <v>166250848.34999999</v>
      </c>
      <c r="O63" s="32">
        <f t="shared" si="26"/>
        <v>0</v>
      </c>
      <c r="P63" s="57">
        <f t="shared" si="26"/>
        <v>166250848.34999999</v>
      </c>
      <c r="Q63" s="47">
        <f t="shared" si="26"/>
        <v>159546681.34999999</v>
      </c>
      <c r="R63" s="31">
        <f t="shared" si="26"/>
        <v>214022</v>
      </c>
      <c r="S63" s="31">
        <f t="shared" si="26"/>
        <v>159760703.34999999</v>
      </c>
      <c r="T63" s="31">
        <f t="shared" si="26"/>
        <v>0</v>
      </c>
      <c r="U63" s="31">
        <f t="shared" si="26"/>
        <v>159760703.34999999</v>
      </c>
      <c r="V63" s="31">
        <f t="shared" si="26"/>
        <v>0</v>
      </c>
      <c r="W63" s="31">
        <f t="shared" si="26"/>
        <v>159760703.34999999</v>
      </c>
    </row>
    <row r="64" spans="1:23" ht="47.25">
      <c r="A64" s="34" t="s">
        <v>77</v>
      </c>
      <c r="B64" s="4" t="s">
        <v>3</v>
      </c>
      <c r="C64" s="35">
        <v>2201700</v>
      </c>
      <c r="D64" s="35">
        <v>0</v>
      </c>
      <c r="E64" s="35">
        <v>2201700</v>
      </c>
      <c r="F64" s="35">
        <v>0</v>
      </c>
      <c r="G64" s="35">
        <v>2201700</v>
      </c>
      <c r="H64" s="35">
        <v>-70000</v>
      </c>
      <c r="I64" s="43">
        <v>2131700</v>
      </c>
      <c r="J64" s="58">
        <v>1933940</v>
      </c>
      <c r="K64" s="36">
        <v>0</v>
      </c>
      <c r="L64" s="36">
        <v>1933940</v>
      </c>
      <c r="M64" s="36">
        <v>0</v>
      </c>
      <c r="N64" s="36">
        <v>1933940</v>
      </c>
      <c r="O64" s="36">
        <v>0</v>
      </c>
      <c r="P64" s="59">
        <v>1933940</v>
      </c>
      <c r="Q64" s="48">
        <v>1933940</v>
      </c>
      <c r="R64" s="35">
        <v>0</v>
      </c>
      <c r="S64" s="35">
        <v>1933940</v>
      </c>
      <c r="T64" s="35">
        <v>0</v>
      </c>
      <c r="U64" s="35">
        <v>1933940</v>
      </c>
      <c r="V64" s="35">
        <v>0</v>
      </c>
      <c r="W64" s="35">
        <v>1933940</v>
      </c>
    </row>
    <row r="65" spans="1:23" ht="63">
      <c r="A65" s="34" t="s">
        <v>78</v>
      </c>
      <c r="B65" s="4" t="s">
        <v>4</v>
      </c>
      <c r="C65" s="35">
        <v>7664050</v>
      </c>
      <c r="D65" s="35">
        <v>0</v>
      </c>
      <c r="E65" s="35">
        <v>7664050</v>
      </c>
      <c r="F65" s="35">
        <v>0</v>
      </c>
      <c r="G65" s="35">
        <v>7664050</v>
      </c>
      <c r="H65" s="35">
        <v>-2759900</v>
      </c>
      <c r="I65" s="43">
        <v>4904150</v>
      </c>
      <c r="J65" s="58">
        <v>6701000</v>
      </c>
      <c r="K65" s="36">
        <v>0</v>
      </c>
      <c r="L65" s="36">
        <v>6701000</v>
      </c>
      <c r="M65" s="36">
        <v>0</v>
      </c>
      <c r="N65" s="36">
        <v>6701000</v>
      </c>
      <c r="O65" s="36">
        <v>0</v>
      </c>
      <c r="P65" s="59">
        <v>6701000</v>
      </c>
      <c r="Q65" s="48">
        <v>6701000</v>
      </c>
      <c r="R65" s="35">
        <v>0</v>
      </c>
      <c r="S65" s="35">
        <v>6701000</v>
      </c>
      <c r="T65" s="35">
        <v>0</v>
      </c>
      <c r="U65" s="35">
        <v>6701000</v>
      </c>
      <c r="V65" s="35">
        <v>0</v>
      </c>
      <c r="W65" s="35">
        <v>6701000</v>
      </c>
    </row>
    <row r="66" spans="1:23" ht="63">
      <c r="A66" s="34" t="s">
        <v>79</v>
      </c>
      <c r="B66" s="4" t="s">
        <v>5</v>
      </c>
      <c r="C66" s="35">
        <v>59361642.600000001</v>
      </c>
      <c r="D66" s="35">
        <v>0</v>
      </c>
      <c r="E66" s="35">
        <v>59361642.600000001</v>
      </c>
      <c r="F66" s="35">
        <v>-10900</v>
      </c>
      <c r="G66" s="35">
        <v>59350742.600000001</v>
      </c>
      <c r="H66" s="35">
        <v>-1038054.95</v>
      </c>
      <c r="I66" s="43">
        <v>58312687.649999999</v>
      </c>
      <c r="J66" s="58">
        <v>51692622.600000001</v>
      </c>
      <c r="K66" s="36">
        <v>0</v>
      </c>
      <c r="L66" s="36">
        <v>51692622.600000001</v>
      </c>
      <c r="M66" s="36">
        <v>0</v>
      </c>
      <c r="N66" s="36">
        <v>51692622.600000001</v>
      </c>
      <c r="O66" s="36">
        <v>0</v>
      </c>
      <c r="P66" s="59">
        <v>51692622.600000001</v>
      </c>
      <c r="Q66" s="48">
        <v>51692622.600000001</v>
      </c>
      <c r="R66" s="35">
        <v>0</v>
      </c>
      <c r="S66" s="35">
        <v>51692622.600000001</v>
      </c>
      <c r="T66" s="35">
        <v>0</v>
      </c>
      <c r="U66" s="35">
        <v>51692622.600000001</v>
      </c>
      <c r="V66" s="35">
        <v>0</v>
      </c>
      <c r="W66" s="35">
        <v>51692622.600000001</v>
      </c>
    </row>
    <row r="67" spans="1:23">
      <c r="A67" s="34" t="s">
        <v>80</v>
      </c>
      <c r="B67" s="4" t="s">
        <v>6</v>
      </c>
      <c r="C67" s="35">
        <v>43657</v>
      </c>
      <c r="D67" s="35">
        <v>-976</v>
      </c>
      <c r="E67" s="35">
        <v>42681</v>
      </c>
      <c r="F67" s="35">
        <v>0</v>
      </c>
      <c r="G67" s="35">
        <v>42681</v>
      </c>
      <c r="H67" s="35">
        <v>0</v>
      </c>
      <c r="I67" s="43">
        <v>42681</v>
      </c>
      <c r="J67" s="58">
        <v>45750</v>
      </c>
      <c r="K67" s="36">
        <v>-16</v>
      </c>
      <c r="L67" s="36">
        <v>45734</v>
      </c>
      <c r="M67" s="36">
        <v>0</v>
      </c>
      <c r="N67" s="36">
        <v>45734</v>
      </c>
      <c r="O67" s="36">
        <v>0</v>
      </c>
      <c r="P67" s="59">
        <v>45734</v>
      </c>
      <c r="Q67" s="48">
        <v>43657</v>
      </c>
      <c r="R67" s="35">
        <v>436972</v>
      </c>
      <c r="S67" s="35">
        <v>480629</v>
      </c>
      <c r="T67" s="35">
        <v>0</v>
      </c>
      <c r="U67" s="35">
        <v>480629</v>
      </c>
      <c r="V67" s="35">
        <v>0</v>
      </c>
      <c r="W67" s="35">
        <v>480629</v>
      </c>
    </row>
    <row r="68" spans="1:23" ht="47.25">
      <c r="A68" s="34" t="s">
        <v>81</v>
      </c>
      <c r="B68" s="4" t="s">
        <v>7</v>
      </c>
      <c r="C68" s="35">
        <v>12101959</v>
      </c>
      <c r="D68" s="35">
        <v>0</v>
      </c>
      <c r="E68" s="35">
        <v>12101959</v>
      </c>
      <c r="F68" s="35">
        <v>217953.5</v>
      </c>
      <c r="G68" s="35">
        <v>12319912.5</v>
      </c>
      <c r="H68" s="35">
        <v>-922005.19000000006</v>
      </c>
      <c r="I68" s="43">
        <v>11397907.309999999</v>
      </c>
      <c r="J68" s="58">
        <v>10670510</v>
      </c>
      <c r="K68" s="36">
        <v>0</v>
      </c>
      <c r="L68" s="36">
        <v>10670510</v>
      </c>
      <c r="M68" s="36">
        <v>0</v>
      </c>
      <c r="N68" s="36">
        <v>10670510</v>
      </c>
      <c r="O68" s="36">
        <v>0</v>
      </c>
      <c r="P68" s="59">
        <v>10670510</v>
      </c>
      <c r="Q68" s="48">
        <v>10670510</v>
      </c>
      <c r="R68" s="35">
        <v>0</v>
      </c>
      <c r="S68" s="35">
        <v>10670510</v>
      </c>
      <c r="T68" s="35">
        <v>0</v>
      </c>
      <c r="U68" s="35">
        <v>10670510</v>
      </c>
      <c r="V68" s="35">
        <v>0</v>
      </c>
      <c r="W68" s="35">
        <v>10670510</v>
      </c>
    </row>
    <row r="69" spans="1:23" ht="31.5">
      <c r="A69" s="34" t="s">
        <v>82</v>
      </c>
      <c r="B69" s="4" t="s">
        <v>8</v>
      </c>
      <c r="C69" s="35">
        <v>892000</v>
      </c>
      <c r="D69" s="35">
        <v>0</v>
      </c>
      <c r="E69" s="35">
        <v>892000</v>
      </c>
      <c r="F69" s="35">
        <v>0</v>
      </c>
      <c r="G69" s="35">
        <v>892000</v>
      </c>
      <c r="H69" s="35">
        <v>1158751.3999999999</v>
      </c>
      <c r="I69" s="43">
        <v>2050751.4</v>
      </c>
      <c r="J69" s="58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59">
        <v>0</v>
      </c>
      <c r="Q69" s="48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</row>
    <row r="70" spans="1:23">
      <c r="A70" s="34" t="s">
        <v>83</v>
      </c>
      <c r="B70" s="4" t="s">
        <v>9</v>
      </c>
      <c r="C70" s="35">
        <v>3000000</v>
      </c>
      <c r="D70" s="35">
        <v>0</v>
      </c>
      <c r="E70" s="35">
        <v>3000000</v>
      </c>
      <c r="F70" s="35">
        <v>7000000</v>
      </c>
      <c r="G70" s="35">
        <v>10000000</v>
      </c>
      <c r="H70" s="35">
        <v>-7002356.6699999999</v>
      </c>
      <c r="I70" s="43">
        <v>2997643.33</v>
      </c>
      <c r="J70" s="58">
        <v>500000</v>
      </c>
      <c r="K70" s="36">
        <v>0</v>
      </c>
      <c r="L70" s="36">
        <v>500000</v>
      </c>
      <c r="M70" s="36">
        <v>0</v>
      </c>
      <c r="N70" s="36">
        <v>500000</v>
      </c>
      <c r="O70" s="36">
        <v>0</v>
      </c>
      <c r="P70" s="59">
        <v>500000</v>
      </c>
      <c r="Q70" s="48">
        <v>500000</v>
      </c>
      <c r="R70" s="35">
        <v>0</v>
      </c>
      <c r="S70" s="35">
        <v>500000</v>
      </c>
      <c r="T70" s="35">
        <v>0</v>
      </c>
      <c r="U70" s="35">
        <v>500000</v>
      </c>
      <c r="V70" s="35">
        <v>0</v>
      </c>
      <c r="W70" s="35">
        <v>500000</v>
      </c>
    </row>
    <row r="71" spans="1:23">
      <c r="A71" s="34" t="s">
        <v>84</v>
      </c>
      <c r="B71" s="4" t="s">
        <v>10</v>
      </c>
      <c r="C71" s="35">
        <v>101340587.75</v>
      </c>
      <c r="D71" s="35">
        <v>3965666.83</v>
      </c>
      <c r="E71" s="35">
        <v>105306254.58</v>
      </c>
      <c r="F71" s="35">
        <v>4899550.5699999994</v>
      </c>
      <c r="G71" s="35">
        <v>110205805.15000001</v>
      </c>
      <c r="H71" s="35">
        <v>149475.27000000002</v>
      </c>
      <c r="I71" s="43">
        <v>110355280.42</v>
      </c>
      <c r="J71" s="58">
        <v>94929991.75</v>
      </c>
      <c r="K71" s="36">
        <v>-222950</v>
      </c>
      <c r="L71" s="36">
        <v>94707041.75</v>
      </c>
      <c r="M71" s="36">
        <v>0</v>
      </c>
      <c r="N71" s="36">
        <v>94707041.75</v>
      </c>
      <c r="O71" s="36">
        <v>0</v>
      </c>
      <c r="P71" s="59">
        <v>94707041.75</v>
      </c>
      <c r="Q71" s="48">
        <v>88004951.75</v>
      </c>
      <c r="R71" s="35">
        <v>-222950</v>
      </c>
      <c r="S71" s="35">
        <v>87782001.75</v>
      </c>
      <c r="T71" s="35">
        <v>0</v>
      </c>
      <c r="U71" s="35">
        <v>87782001.75</v>
      </c>
      <c r="V71" s="35">
        <v>0</v>
      </c>
      <c r="W71" s="35">
        <v>87782001.75</v>
      </c>
    </row>
    <row r="72" spans="1:23" s="33" customFormat="1">
      <c r="A72" s="30" t="s">
        <v>85</v>
      </c>
      <c r="B72" s="17" t="s">
        <v>11</v>
      </c>
      <c r="C72" s="31">
        <f>C73</f>
        <v>0</v>
      </c>
      <c r="D72" s="31">
        <f t="shared" ref="D72:W72" si="27">D73</f>
        <v>0</v>
      </c>
      <c r="E72" s="31">
        <f t="shared" si="27"/>
        <v>0</v>
      </c>
      <c r="F72" s="31">
        <f t="shared" si="27"/>
        <v>0</v>
      </c>
      <c r="G72" s="31">
        <f t="shared" si="27"/>
        <v>0</v>
      </c>
      <c r="H72" s="31">
        <f t="shared" si="27"/>
        <v>0</v>
      </c>
      <c r="I72" s="42">
        <f t="shared" si="27"/>
        <v>0</v>
      </c>
      <c r="J72" s="56">
        <f t="shared" si="27"/>
        <v>0</v>
      </c>
      <c r="K72" s="32">
        <f t="shared" si="27"/>
        <v>0</v>
      </c>
      <c r="L72" s="32">
        <f t="shared" si="27"/>
        <v>0</v>
      </c>
      <c r="M72" s="32">
        <f t="shared" si="27"/>
        <v>0</v>
      </c>
      <c r="N72" s="32">
        <f t="shared" si="27"/>
        <v>0</v>
      </c>
      <c r="O72" s="32">
        <f t="shared" si="27"/>
        <v>0</v>
      </c>
      <c r="P72" s="57">
        <f t="shared" si="27"/>
        <v>0</v>
      </c>
      <c r="Q72" s="47">
        <f t="shared" si="27"/>
        <v>500000</v>
      </c>
      <c r="R72" s="31">
        <f t="shared" si="27"/>
        <v>0</v>
      </c>
      <c r="S72" s="31">
        <f t="shared" si="27"/>
        <v>500000</v>
      </c>
      <c r="T72" s="31">
        <f t="shared" si="27"/>
        <v>0</v>
      </c>
      <c r="U72" s="31">
        <f t="shared" si="27"/>
        <v>500000</v>
      </c>
      <c r="V72" s="31">
        <f t="shared" si="27"/>
        <v>0</v>
      </c>
      <c r="W72" s="31">
        <f t="shared" si="27"/>
        <v>500000</v>
      </c>
    </row>
    <row r="73" spans="1:23">
      <c r="A73" s="34" t="s">
        <v>86</v>
      </c>
      <c r="B73" s="4" t="s">
        <v>12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43">
        <v>0</v>
      </c>
      <c r="J73" s="58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59">
        <v>0</v>
      </c>
      <c r="Q73" s="48">
        <v>500000</v>
      </c>
      <c r="R73" s="35">
        <v>0</v>
      </c>
      <c r="S73" s="35">
        <v>500000</v>
      </c>
      <c r="T73" s="35">
        <v>0</v>
      </c>
      <c r="U73" s="35">
        <v>500000</v>
      </c>
      <c r="V73" s="35">
        <v>0</v>
      </c>
      <c r="W73" s="35">
        <v>500000</v>
      </c>
    </row>
    <row r="74" spans="1:23" s="33" customFormat="1" ht="31.5">
      <c r="A74" s="30" t="s">
        <v>87</v>
      </c>
      <c r="B74" s="17" t="s">
        <v>13</v>
      </c>
      <c r="C74" s="31">
        <f>C75</f>
        <v>11187296</v>
      </c>
      <c r="D74" s="31">
        <f t="shared" ref="D74:W74" si="28">D75</f>
        <v>4737.9799999999996</v>
      </c>
      <c r="E74" s="31">
        <f t="shared" si="28"/>
        <v>11192033.98</v>
      </c>
      <c r="F74" s="31">
        <f t="shared" si="28"/>
        <v>82372</v>
      </c>
      <c r="G74" s="31">
        <f t="shared" si="28"/>
        <v>11274405.98</v>
      </c>
      <c r="H74" s="31">
        <f t="shared" si="28"/>
        <v>3151146.27</v>
      </c>
      <c r="I74" s="42">
        <f t="shared" si="28"/>
        <v>14425552.25</v>
      </c>
      <c r="J74" s="56">
        <f t="shared" si="28"/>
        <v>14737330</v>
      </c>
      <c r="K74" s="32">
        <f t="shared" si="28"/>
        <v>0</v>
      </c>
      <c r="L74" s="32">
        <f t="shared" si="28"/>
        <v>14737330</v>
      </c>
      <c r="M74" s="32">
        <f t="shared" si="28"/>
        <v>0</v>
      </c>
      <c r="N74" s="32">
        <f t="shared" si="28"/>
        <v>14737330</v>
      </c>
      <c r="O74" s="32">
        <f t="shared" si="28"/>
        <v>0</v>
      </c>
      <c r="P74" s="57">
        <f t="shared" si="28"/>
        <v>14737330</v>
      </c>
      <c r="Q74" s="47">
        <f t="shared" si="28"/>
        <v>12260400</v>
      </c>
      <c r="R74" s="31">
        <f t="shared" si="28"/>
        <v>0</v>
      </c>
      <c r="S74" s="31">
        <f t="shared" si="28"/>
        <v>12260400</v>
      </c>
      <c r="T74" s="31">
        <f t="shared" si="28"/>
        <v>0</v>
      </c>
      <c r="U74" s="31">
        <f t="shared" si="28"/>
        <v>12260400</v>
      </c>
      <c r="V74" s="31">
        <f t="shared" si="28"/>
        <v>0</v>
      </c>
      <c r="W74" s="31">
        <f t="shared" si="28"/>
        <v>12260400</v>
      </c>
    </row>
    <row r="75" spans="1:23" ht="47.25">
      <c r="A75" s="34" t="s">
        <v>88</v>
      </c>
      <c r="B75" s="4" t="s">
        <v>14</v>
      </c>
      <c r="C75" s="35">
        <v>11187296</v>
      </c>
      <c r="D75" s="35">
        <v>4737.9799999999996</v>
      </c>
      <c r="E75" s="35">
        <v>11192033.98</v>
      </c>
      <c r="F75" s="35">
        <v>82372</v>
      </c>
      <c r="G75" s="35">
        <v>11274405.98</v>
      </c>
      <c r="H75" s="35">
        <v>3151146.27</v>
      </c>
      <c r="I75" s="43">
        <v>14425552.25</v>
      </c>
      <c r="J75" s="58">
        <v>14737330</v>
      </c>
      <c r="K75" s="36">
        <v>0</v>
      </c>
      <c r="L75" s="36">
        <v>14737330</v>
      </c>
      <c r="M75" s="36">
        <v>0</v>
      </c>
      <c r="N75" s="36">
        <v>14737330</v>
      </c>
      <c r="O75" s="36">
        <v>0</v>
      </c>
      <c r="P75" s="59">
        <v>14737330</v>
      </c>
      <c r="Q75" s="48">
        <v>12260400</v>
      </c>
      <c r="R75" s="35">
        <v>0</v>
      </c>
      <c r="S75" s="35">
        <v>12260400</v>
      </c>
      <c r="T75" s="35">
        <v>0</v>
      </c>
      <c r="U75" s="35">
        <v>12260400</v>
      </c>
      <c r="V75" s="35">
        <v>0</v>
      </c>
      <c r="W75" s="35">
        <v>12260400</v>
      </c>
    </row>
    <row r="76" spans="1:23" s="33" customFormat="1">
      <c r="A76" s="30" t="s">
        <v>89</v>
      </c>
      <c r="B76" s="17" t="s">
        <v>15</v>
      </c>
      <c r="C76" s="31">
        <f>SUM(C77:C81)</f>
        <v>71076562.329999998</v>
      </c>
      <c r="D76" s="31">
        <f t="shared" ref="D76:W76" si="29">SUM(D77:D81)</f>
        <v>-10000</v>
      </c>
      <c r="E76" s="31">
        <f t="shared" si="29"/>
        <v>71066562.329999998</v>
      </c>
      <c r="F76" s="31">
        <f t="shared" si="29"/>
        <v>124507270.88000001</v>
      </c>
      <c r="G76" s="31">
        <f t="shared" si="29"/>
        <v>195573833.21000001</v>
      </c>
      <c r="H76" s="31">
        <f t="shared" si="29"/>
        <v>-1520343.3299999996</v>
      </c>
      <c r="I76" s="42">
        <f t="shared" si="29"/>
        <v>194053489.88</v>
      </c>
      <c r="J76" s="56">
        <f t="shared" si="29"/>
        <v>35591779</v>
      </c>
      <c r="K76" s="32">
        <f t="shared" si="29"/>
        <v>-64000</v>
      </c>
      <c r="L76" s="32">
        <f t="shared" si="29"/>
        <v>35527779</v>
      </c>
      <c r="M76" s="32">
        <f t="shared" si="29"/>
        <v>0</v>
      </c>
      <c r="N76" s="32">
        <f t="shared" si="29"/>
        <v>35527779</v>
      </c>
      <c r="O76" s="32">
        <f t="shared" si="29"/>
        <v>0</v>
      </c>
      <c r="P76" s="57">
        <f t="shared" si="29"/>
        <v>35527779</v>
      </c>
      <c r="Q76" s="47">
        <f t="shared" si="29"/>
        <v>6966851</v>
      </c>
      <c r="R76" s="31">
        <f t="shared" si="29"/>
        <v>0</v>
      </c>
      <c r="S76" s="31">
        <f t="shared" si="29"/>
        <v>6966851</v>
      </c>
      <c r="T76" s="31">
        <f t="shared" si="29"/>
        <v>0</v>
      </c>
      <c r="U76" s="31">
        <f t="shared" si="29"/>
        <v>6966851</v>
      </c>
      <c r="V76" s="31">
        <f t="shared" si="29"/>
        <v>0</v>
      </c>
      <c r="W76" s="31">
        <f t="shared" si="29"/>
        <v>6966851</v>
      </c>
    </row>
    <row r="77" spans="1:23">
      <c r="A77" s="34" t="s">
        <v>90</v>
      </c>
      <c r="B77" s="4" t="s">
        <v>16</v>
      </c>
      <c r="C77" s="35">
        <v>748979</v>
      </c>
      <c r="D77" s="35">
        <v>0</v>
      </c>
      <c r="E77" s="35">
        <v>748979</v>
      </c>
      <c r="F77" s="35">
        <v>-97386</v>
      </c>
      <c r="G77" s="35">
        <v>651593</v>
      </c>
      <c r="H77" s="35">
        <v>0</v>
      </c>
      <c r="I77" s="43">
        <v>651593</v>
      </c>
      <c r="J77" s="58">
        <v>748979</v>
      </c>
      <c r="K77" s="36">
        <v>0</v>
      </c>
      <c r="L77" s="36">
        <v>748979</v>
      </c>
      <c r="M77" s="36">
        <v>0</v>
      </c>
      <c r="N77" s="36">
        <v>748979</v>
      </c>
      <c r="O77" s="36">
        <v>0</v>
      </c>
      <c r="P77" s="59">
        <v>748979</v>
      </c>
      <c r="Q77" s="48">
        <v>748979</v>
      </c>
      <c r="R77" s="35">
        <v>0</v>
      </c>
      <c r="S77" s="35">
        <v>748979</v>
      </c>
      <c r="T77" s="35">
        <v>0</v>
      </c>
      <c r="U77" s="35">
        <v>748979</v>
      </c>
      <c r="V77" s="35">
        <v>0</v>
      </c>
      <c r="W77" s="35">
        <v>748979</v>
      </c>
    </row>
    <row r="78" spans="1:23">
      <c r="A78" s="34" t="s">
        <v>91</v>
      </c>
      <c r="B78" s="4" t="s">
        <v>17</v>
      </c>
      <c r="C78" s="35">
        <v>9110133.3300000001</v>
      </c>
      <c r="D78" s="35">
        <v>0</v>
      </c>
      <c r="E78" s="35">
        <v>9110133.3300000001</v>
      </c>
      <c r="F78" s="35">
        <v>0</v>
      </c>
      <c r="G78" s="35">
        <v>9110133.3300000001</v>
      </c>
      <c r="H78" s="35">
        <v>-2547000.3299999996</v>
      </c>
      <c r="I78" s="43">
        <v>6563133</v>
      </c>
      <c r="J78" s="58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59">
        <v>0</v>
      </c>
      <c r="Q78" s="48">
        <v>5967872</v>
      </c>
      <c r="R78" s="35">
        <v>0</v>
      </c>
      <c r="S78" s="35">
        <v>5967872</v>
      </c>
      <c r="T78" s="35">
        <v>0</v>
      </c>
      <c r="U78" s="35">
        <v>5967872</v>
      </c>
      <c r="V78" s="35">
        <v>0</v>
      </c>
      <c r="W78" s="35">
        <v>5967872</v>
      </c>
    </row>
    <row r="79" spans="1:23">
      <c r="A79" s="34" t="s">
        <v>92</v>
      </c>
      <c r="B79" s="4" t="s">
        <v>18</v>
      </c>
      <c r="C79" s="35">
        <v>310000</v>
      </c>
      <c r="D79" s="35">
        <v>-10000</v>
      </c>
      <c r="E79" s="35">
        <v>300000</v>
      </c>
      <c r="F79" s="35">
        <v>0</v>
      </c>
      <c r="G79" s="35">
        <v>300000</v>
      </c>
      <c r="H79" s="35">
        <v>0</v>
      </c>
      <c r="I79" s="43">
        <v>300000</v>
      </c>
      <c r="J79" s="58">
        <v>2730000</v>
      </c>
      <c r="K79" s="36">
        <v>-64000</v>
      </c>
      <c r="L79" s="36">
        <v>2666000</v>
      </c>
      <c r="M79" s="36">
        <v>0</v>
      </c>
      <c r="N79" s="36">
        <v>2666000</v>
      </c>
      <c r="O79" s="36">
        <v>0</v>
      </c>
      <c r="P79" s="59">
        <v>2666000</v>
      </c>
      <c r="Q79" s="48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</row>
    <row r="80" spans="1:23">
      <c r="A80" s="34" t="s">
        <v>93</v>
      </c>
      <c r="B80" s="4" t="s">
        <v>19</v>
      </c>
      <c r="C80" s="35">
        <v>57486000</v>
      </c>
      <c r="D80" s="35">
        <v>0</v>
      </c>
      <c r="E80" s="35">
        <v>57486000</v>
      </c>
      <c r="F80" s="35">
        <v>123756481.88000001</v>
      </c>
      <c r="G80" s="35">
        <v>181242481.88</v>
      </c>
      <c r="H80" s="35">
        <v>981657</v>
      </c>
      <c r="I80" s="43">
        <v>182224138.88</v>
      </c>
      <c r="J80" s="58">
        <v>26937000</v>
      </c>
      <c r="K80" s="36">
        <v>0</v>
      </c>
      <c r="L80" s="36">
        <v>26937000</v>
      </c>
      <c r="M80" s="36">
        <v>0</v>
      </c>
      <c r="N80" s="36">
        <v>26937000</v>
      </c>
      <c r="O80" s="36">
        <v>0</v>
      </c>
      <c r="P80" s="59">
        <v>26937000</v>
      </c>
      <c r="Q80" s="48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</row>
    <row r="81" spans="1:23" ht="31.5">
      <c r="A81" s="34" t="s">
        <v>94</v>
      </c>
      <c r="B81" s="4" t="s">
        <v>20</v>
      </c>
      <c r="C81" s="35">
        <v>3421450</v>
      </c>
      <c r="D81" s="35">
        <v>0</v>
      </c>
      <c r="E81" s="35">
        <v>3421450</v>
      </c>
      <c r="F81" s="35">
        <v>848175</v>
      </c>
      <c r="G81" s="35">
        <v>4269625</v>
      </c>
      <c r="H81" s="35">
        <v>45000</v>
      </c>
      <c r="I81" s="43">
        <v>4314625</v>
      </c>
      <c r="J81" s="58">
        <v>5175800</v>
      </c>
      <c r="K81" s="36">
        <v>0</v>
      </c>
      <c r="L81" s="36">
        <v>5175800</v>
      </c>
      <c r="M81" s="36">
        <v>0</v>
      </c>
      <c r="N81" s="36">
        <v>5175800</v>
      </c>
      <c r="O81" s="36">
        <v>0</v>
      </c>
      <c r="P81" s="59">
        <v>5175800</v>
      </c>
      <c r="Q81" s="48">
        <v>250000</v>
      </c>
      <c r="R81" s="35">
        <v>0</v>
      </c>
      <c r="S81" s="35">
        <v>250000</v>
      </c>
      <c r="T81" s="35">
        <v>0</v>
      </c>
      <c r="U81" s="35">
        <v>250000</v>
      </c>
      <c r="V81" s="35">
        <v>0</v>
      </c>
      <c r="W81" s="35">
        <v>250000</v>
      </c>
    </row>
    <row r="82" spans="1:23" s="33" customFormat="1" ht="31.5">
      <c r="A82" s="30" t="s">
        <v>95</v>
      </c>
      <c r="B82" s="17" t="s">
        <v>21</v>
      </c>
      <c r="C82" s="31">
        <f>SUM(C83:C86)</f>
        <v>77025694.299999997</v>
      </c>
      <c r="D82" s="31">
        <f t="shared" ref="D82:W82" si="30">SUM(D83:D86)</f>
        <v>45273294.009999998</v>
      </c>
      <c r="E82" s="31">
        <f t="shared" si="30"/>
        <v>122298988.31</v>
      </c>
      <c r="F82" s="31">
        <f t="shared" si="30"/>
        <v>28777726.290000003</v>
      </c>
      <c r="G82" s="31">
        <f t="shared" si="30"/>
        <v>151076714.59999999</v>
      </c>
      <c r="H82" s="31">
        <f t="shared" si="30"/>
        <v>-612011.72</v>
      </c>
      <c r="I82" s="42">
        <f t="shared" si="30"/>
        <v>150464702.88</v>
      </c>
      <c r="J82" s="56">
        <f t="shared" si="30"/>
        <v>70634641.329999998</v>
      </c>
      <c r="K82" s="32">
        <f t="shared" si="30"/>
        <v>0</v>
      </c>
      <c r="L82" s="32">
        <f t="shared" si="30"/>
        <v>70634641.329999998</v>
      </c>
      <c r="M82" s="32">
        <f t="shared" si="30"/>
        <v>0</v>
      </c>
      <c r="N82" s="32">
        <f t="shared" si="30"/>
        <v>70634641.329999998</v>
      </c>
      <c r="O82" s="32">
        <f t="shared" si="30"/>
        <v>0</v>
      </c>
      <c r="P82" s="57">
        <f t="shared" si="30"/>
        <v>70634641.329999998</v>
      </c>
      <c r="Q82" s="47">
        <f t="shared" si="30"/>
        <v>31849086.77</v>
      </c>
      <c r="R82" s="31">
        <f t="shared" si="30"/>
        <v>0</v>
      </c>
      <c r="S82" s="31">
        <f t="shared" si="30"/>
        <v>31849086.77</v>
      </c>
      <c r="T82" s="31">
        <f t="shared" si="30"/>
        <v>0</v>
      </c>
      <c r="U82" s="31">
        <f t="shared" si="30"/>
        <v>31849086.77</v>
      </c>
      <c r="V82" s="31">
        <f t="shared" si="30"/>
        <v>0</v>
      </c>
      <c r="W82" s="31">
        <f t="shared" si="30"/>
        <v>31849086.77</v>
      </c>
    </row>
    <row r="83" spans="1:23">
      <c r="A83" s="34" t="s">
        <v>96</v>
      </c>
      <c r="B83" s="4" t="s">
        <v>22</v>
      </c>
      <c r="C83" s="35">
        <v>46660016.769999996</v>
      </c>
      <c r="D83" s="35">
        <v>150000</v>
      </c>
      <c r="E83" s="35">
        <v>46810016.769999996</v>
      </c>
      <c r="F83" s="35">
        <v>26013393.920000002</v>
      </c>
      <c r="G83" s="35">
        <v>72823410.689999998</v>
      </c>
      <c r="H83" s="35">
        <v>-2151364.3199999998</v>
      </c>
      <c r="I83" s="43">
        <v>70672046.370000005</v>
      </c>
      <c r="J83" s="58">
        <v>42934369.210000001</v>
      </c>
      <c r="K83" s="36">
        <v>0</v>
      </c>
      <c r="L83" s="36">
        <v>42934369.210000001</v>
      </c>
      <c r="M83" s="36">
        <v>0</v>
      </c>
      <c r="N83" s="36">
        <v>42934369.210000001</v>
      </c>
      <c r="O83" s="36">
        <v>0</v>
      </c>
      <c r="P83" s="59">
        <v>42934369.210000001</v>
      </c>
      <c r="Q83" s="48">
        <v>29837101.93</v>
      </c>
      <c r="R83" s="35">
        <v>0</v>
      </c>
      <c r="S83" s="35">
        <v>29837101.93</v>
      </c>
      <c r="T83" s="35">
        <v>0</v>
      </c>
      <c r="U83" s="35">
        <v>29837101.93</v>
      </c>
      <c r="V83" s="35">
        <v>0</v>
      </c>
      <c r="W83" s="35">
        <v>29837101.93</v>
      </c>
    </row>
    <row r="84" spans="1:23">
      <c r="A84" s="34" t="s">
        <v>97</v>
      </c>
      <c r="B84" s="4" t="s">
        <v>23</v>
      </c>
      <c r="C84" s="35">
        <v>9970917.5299999993</v>
      </c>
      <c r="D84" s="35">
        <v>0</v>
      </c>
      <c r="E84" s="35">
        <v>9970917.5299999993</v>
      </c>
      <c r="F84" s="35">
        <v>1731244.4500000002</v>
      </c>
      <c r="G84" s="35">
        <v>11702161.98</v>
      </c>
      <c r="H84" s="35">
        <v>484336.59999999986</v>
      </c>
      <c r="I84" s="43">
        <v>12186498.579999998</v>
      </c>
      <c r="J84" s="58">
        <v>571272.12</v>
      </c>
      <c r="K84" s="36">
        <v>0</v>
      </c>
      <c r="L84" s="36">
        <v>571272.12</v>
      </c>
      <c r="M84" s="36">
        <v>0</v>
      </c>
      <c r="N84" s="36">
        <v>571272.12</v>
      </c>
      <c r="O84" s="36">
        <v>0</v>
      </c>
      <c r="P84" s="59">
        <v>571272.12</v>
      </c>
      <c r="Q84" s="48">
        <v>571984.84</v>
      </c>
      <c r="R84" s="35">
        <v>0</v>
      </c>
      <c r="S84" s="35">
        <v>571984.84</v>
      </c>
      <c r="T84" s="35">
        <v>0</v>
      </c>
      <c r="U84" s="35">
        <v>571984.84</v>
      </c>
      <c r="V84" s="35">
        <v>0</v>
      </c>
      <c r="W84" s="35">
        <v>571984.84</v>
      </c>
    </row>
    <row r="85" spans="1:23">
      <c r="A85" s="34" t="s">
        <v>98</v>
      </c>
      <c r="B85" s="4" t="s">
        <v>24</v>
      </c>
      <c r="C85" s="35">
        <v>20284760</v>
      </c>
      <c r="D85" s="35">
        <v>45123294.009999998</v>
      </c>
      <c r="E85" s="35">
        <v>65408054.009999998</v>
      </c>
      <c r="F85" s="35">
        <v>1033087.9200000006</v>
      </c>
      <c r="G85" s="35">
        <v>66441141.93</v>
      </c>
      <c r="H85" s="35">
        <v>855016</v>
      </c>
      <c r="I85" s="43">
        <v>67296157.930000007</v>
      </c>
      <c r="J85" s="58">
        <v>27019000</v>
      </c>
      <c r="K85" s="36">
        <v>0</v>
      </c>
      <c r="L85" s="36">
        <v>27019000</v>
      </c>
      <c r="M85" s="36">
        <v>0</v>
      </c>
      <c r="N85" s="36">
        <v>27019000</v>
      </c>
      <c r="O85" s="36">
        <v>0</v>
      </c>
      <c r="P85" s="59">
        <v>27019000</v>
      </c>
      <c r="Q85" s="48">
        <v>1330000</v>
      </c>
      <c r="R85" s="35">
        <v>0</v>
      </c>
      <c r="S85" s="35">
        <v>1330000</v>
      </c>
      <c r="T85" s="35">
        <v>0</v>
      </c>
      <c r="U85" s="35">
        <v>1330000</v>
      </c>
      <c r="V85" s="35">
        <v>0</v>
      </c>
      <c r="W85" s="35">
        <v>1330000</v>
      </c>
    </row>
    <row r="86" spans="1:23" ht="31.5">
      <c r="A86" s="34" t="s">
        <v>99</v>
      </c>
      <c r="B86" s="4" t="s">
        <v>25</v>
      </c>
      <c r="C86" s="35">
        <v>110000</v>
      </c>
      <c r="D86" s="35">
        <v>0</v>
      </c>
      <c r="E86" s="35">
        <v>110000</v>
      </c>
      <c r="F86" s="35">
        <v>0</v>
      </c>
      <c r="G86" s="35">
        <v>110000</v>
      </c>
      <c r="H86" s="35">
        <v>200000</v>
      </c>
      <c r="I86" s="43">
        <v>310000</v>
      </c>
      <c r="J86" s="58">
        <v>110000</v>
      </c>
      <c r="K86" s="36">
        <v>0</v>
      </c>
      <c r="L86" s="36">
        <v>110000</v>
      </c>
      <c r="M86" s="36">
        <v>0</v>
      </c>
      <c r="N86" s="36">
        <v>110000</v>
      </c>
      <c r="O86" s="36">
        <v>0</v>
      </c>
      <c r="P86" s="59">
        <v>110000</v>
      </c>
      <c r="Q86" s="48">
        <v>110000</v>
      </c>
      <c r="R86" s="35">
        <v>0</v>
      </c>
      <c r="S86" s="35">
        <v>110000</v>
      </c>
      <c r="T86" s="35">
        <v>0</v>
      </c>
      <c r="U86" s="35">
        <v>110000</v>
      </c>
      <c r="V86" s="35">
        <v>0</v>
      </c>
      <c r="W86" s="35">
        <v>110000</v>
      </c>
    </row>
    <row r="87" spans="1:23" s="33" customFormat="1">
      <c r="A87" s="30" t="s">
        <v>100</v>
      </c>
      <c r="B87" s="17" t="s">
        <v>26</v>
      </c>
      <c r="C87" s="31">
        <f>C88</f>
        <v>6000000</v>
      </c>
      <c r="D87" s="31">
        <f t="shared" ref="D87:W87" si="31">D88</f>
        <v>10000</v>
      </c>
      <c r="E87" s="31">
        <f t="shared" si="31"/>
        <v>6010000</v>
      </c>
      <c r="F87" s="31">
        <f t="shared" si="31"/>
        <v>0</v>
      </c>
      <c r="G87" s="31">
        <f t="shared" si="31"/>
        <v>6010000</v>
      </c>
      <c r="H87" s="31">
        <f t="shared" si="31"/>
        <v>0</v>
      </c>
      <c r="I87" s="42">
        <f t="shared" si="31"/>
        <v>6010000</v>
      </c>
      <c r="J87" s="56">
        <f t="shared" si="31"/>
        <v>8000000</v>
      </c>
      <c r="K87" s="32">
        <f t="shared" si="31"/>
        <v>64000</v>
      </c>
      <c r="L87" s="32">
        <f t="shared" si="31"/>
        <v>8064000</v>
      </c>
      <c r="M87" s="32">
        <f t="shared" si="31"/>
        <v>0</v>
      </c>
      <c r="N87" s="32">
        <f t="shared" si="31"/>
        <v>8064000</v>
      </c>
      <c r="O87" s="32">
        <f t="shared" si="31"/>
        <v>0</v>
      </c>
      <c r="P87" s="57">
        <f t="shared" si="31"/>
        <v>8064000</v>
      </c>
      <c r="Q87" s="47">
        <f t="shared" si="31"/>
        <v>0</v>
      </c>
      <c r="R87" s="31">
        <f t="shared" si="31"/>
        <v>0</v>
      </c>
      <c r="S87" s="31">
        <f t="shared" si="31"/>
        <v>0</v>
      </c>
      <c r="T87" s="31">
        <f t="shared" si="31"/>
        <v>0</v>
      </c>
      <c r="U87" s="31">
        <f t="shared" si="31"/>
        <v>0</v>
      </c>
      <c r="V87" s="31">
        <f t="shared" si="31"/>
        <v>0</v>
      </c>
      <c r="W87" s="31">
        <f t="shared" si="31"/>
        <v>0</v>
      </c>
    </row>
    <row r="88" spans="1:23" ht="31.5">
      <c r="A88" s="34" t="s">
        <v>101</v>
      </c>
      <c r="B88" s="4" t="s">
        <v>27</v>
      </c>
      <c r="C88" s="35">
        <v>6000000</v>
      </c>
      <c r="D88" s="35">
        <v>10000</v>
      </c>
      <c r="E88" s="35">
        <v>6010000</v>
      </c>
      <c r="F88" s="35">
        <v>0</v>
      </c>
      <c r="G88" s="35">
        <v>6010000</v>
      </c>
      <c r="H88" s="35">
        <v>0</v>
      </c>
      <c r="I88" s="43">
        <v>6010000</v>
      </c>
      <c r="J88" s="58">
        <v>8000000</v>
      </c>
      <c r="K88" s="36">
        <v>64000</v>
      </c>
      <c r="L88" s="36">
        <v>8064000</v>
      </c>
      <c r="M88" s="36">
        <v>0</v>
      </c>
      <c r="N88" s="36">
        <v>8064000</v>
      </c>
      <c r="O88" s="36">
        <v>0</v>
      </c>
      <c r="P88" s="59">
        <v>8064000</v>
      </c>
      <c r="Q88" s="48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</row>
    <row r="89" spans="1:23" s="33" customFormat="1">
      <c r="A89" s="30" t="s">
        <v>102</v>
      </c>
      <c r="B89" s="17" t="s">
        <v>28</v>
      </c>
      <c r="C89" s="31">
        <f>SUM(C90:C95)</f>
        <v>631783184</v>
      </c>
      <c r="D89" s="31">
        <f t="shared" ref="D89:W89" si="32">SUM(D90:D95)</f>
        <v>-17136175.429999996</v>
      </c>
      <c r="E89" s="31">
        <f t="shared" si="32"/>
        <v>614647008.56999993</v>
      </c>
      <c r="F89" s="31">
        <f t="shared" si="32"/>
        <v>12259910.500000002</v>
      </c>
      <c r="G89" s="31">
        <f t="shared" si="32"/>
        <v>626906919.07000005</v>
      </c>
      <c r="H89" s="31">
        <f t="shared" si="32"/>
        <v>11700168.899999999</v>
      </c>
      <c r="I89" s="42">
        <f t="shared" si="32"/>
        <v>638607087.97000003</v>
      </c>
      <c r="J89" s="56">
        <f t="shared" si="32"/>
        <v>616710307.39999998</v>
      </c>
      <c r="K89" s="32">
        <f t="shared" si="32"/>
        <v>-22061007</v>
      </c>
      <c r="L89" s="32">
        <f t="shared" si="32"/>
        <v>594649300.39999998</v>
      </c>
      <c r="M89" s="32">
        <f t="shared" si="32"/>
        <v>0</v>
      </c>
      <c r="N89" s="32">
        <f t="shared" si="32"/>
        <v>594649300.39999998</v>
      </c>
      <c r="O89" s="32">
        <f t="shared" si="32"/>
        <v>0</v>
      </c>
      <c r="P89" s="57">
        <f t="shared" si="32"/>
        <v>594649300.39999998</v>
      </c>
      <c r="Q89" s="47">
        <f t="shared" si="32"/>
        <v>630573914.25999999</v>
      </c>
      <c r="R89" s="31">
        <f t="shared" si="32"/>
        <v>-22061007</v>
      </c>
      <c r="S89" s="31">
        <f t="shared" si="32"/>
        <v>608512907.25999999</v>
      </c>
      <c r="T89" s="31">
        <f t="shared" si="32"/>
        <v>0</v>
      </c>
      <c r="U89" s="31">
        <f t="shared" si="32"/>
        <v>608512907.25999999</v>
      </c>
      <c r="V89" s="31">
        <f t="shared" si="32"/>
        <v>0</v>
      </c>
      <c r="W89" s="31">
        <f t="shared" si="32"/>
        <v>608512907.25999999</v>
      </c>
    </row>
    <row r="90" spans="1:23">
      <c r="A90" s="34" t="s">
        <v>103</v>
      </c>
      <c r="B90" s="4" t="s">
        <v>29</v>
      </c>
      <c r="C90" s="35">
        <v>233363422.53999999</v>
      </c>
      <c r="D90" s="35">
        <v>4186639.69</v>
      </c>
      <c r="E90" s="35">
        <v>237550062.22999999</v>
      </c>
      <c r="F90" s="35">
        <v>16110089.4</v>
      </c>
      <c r="G90" s="35">
        <v>253660151.63</v>
      </c>
      <c r="H90" s="35">
        <v>-439662.93000000017</v>
      </c>
      <c r="I90" s="43">
        <v>253220488.69999999</v>
      </c>
      <c r="J90" s="58">
        <v>225312045</v>
      </c>
      <c r="K90" s="36">
        <v>3008821</v>
      </c>
      <c r="L90" s="36">
        <v>228320866</v>
      </c>
      <c r="M90" s="36">
        <v>0</v>
      </c>
      <c r="N90" s="36">
        <v>228320866</v>
      </c>
      <c r="O90" s="36">
        <v>0</v>
      </c>
      <c r="P90" s="59">
        <v>228320866</v>
      </c>
      <c r="Q90" s="48">
        <v>233520365</v>
      </c>
      <c r="R90" s="35">
        <v>3008821</v>
      </c>
      <c r="S90" s="35">
        <v>236529186</v>
      </c>
      <c r="T90" s="35">
        <v>0</v>
      </c>
      <c r="U90" s="35">
        <v>236529186</v>
      </c>
      <c r="V90" s="35">
        <v>0</v>
      </c>
      <c r="W90" s="35">
        <v>236529186</v>
      </c>
    </row>
    <row r="91" spans="1:23">
      <c r="A91" s="34" t="s">
        <v>104</v>
      </c>
      <c r="B91" s="4" t="s">
        <v>30</v>
      </c>
      <c r="C91" s="35">
        <v>343422958.45999998</v>
      </c>
      <c r="D91" s="35">
        <v>-21857073.789999999</v>
      </c>
      <c r="E91" s="35">
        <v>321565884.66999996</v>
      </c>
      <c r="F91" s="35">
        <v>-106569.54000000001</v>
      </c>
      <c r="G91" s="35">
        <v>321459315.13</v>
      </c>
      <c r="H91" s="35">
        <v>15839982.199999999</v>
      </c>
      <c r="I91" s="43">
        <v>337299297.32999998</v>
      </c>
      <c r="J91" s="58">
        <v>340145942</v>
      </c>
      <c r="K91" s="36">
        <v>-25069828</v>
      </c>
      <c r="L91" s="36">
        <v>315076114</v>
      </c>
      <c r="M91" s="36">
        <v>0</v>
      </c>
      <c r="N91" s="36">
        <v>315076114</v>
      </c>
      <c r="O91" s="36">
        <v>0</v>
      </c>
      <c r="P91" s="59">
        <v>315076114</v>
      </c>
      <c r="Q91" s="48">
        <v>357379835</v>
      </c>
      <c r="R91" s="35">
        <v>-25069828</v>
      </c>
      <c r="S91" s="35">
        <v>332310007</v>
      </c>
      <c r="T91" s="35">
        <v>0</v>
      </c>
      <c r="U91" s="35">
        <v>332310007</v>
      </c>
      <c r="V91" s="35">
        <v>0</v>
      </c>
      <c r="W91" s="35">
        <v>332310007</v>
      </c>
    </row>
    <row r="92" spans="1:23">
      <c r="A92" s="34" t="s">
        <v>105</v>
      </c>
      <c r="B92" s="4" t="s">
        <v>31</v>
      </c>
      <c r="C92" s="35">
        <v>37622252</v>
      </c>
      <c r="D92" s="35">
        <v>376669.25</v>
      </c>
      <c r="E92" s="35">
        <v>37998921.25</v>
      </c>
      <c r="F92" s="35">
        <v>-3683729.51</v>
      </c>
      <c r="G92" s="35">
        <v>34315191.740000002</v>
      </c>
      <c r="H92" s="35">
        <v>2331277.63</v>
      </c>
      <c r="I92" s="43">
        <v>36646469.370000005</v>
      </c>
      <c r="J92" s="58">
        <v>35271263</v>
      </c>
      <c r="K92" s="36">
        <v>0</v>
      </c>
      <c r="L92" s="36">
        <v>35271263</v>
      </c>
      <c r="M92" s="36">
        <v>0</v>
      </c>
      <c r="N92" s="36">
        <v>35271263</v>
      </c>
      <c r="O92" s="36">
        <v>0</v>
      </c>
      <c r="P92" s="59">
        <v>35271263</v>
      </c>
      <c r="Q92" s="48">
        <v>24108349</v>
      </c>
      <c r="R92" s="35">
        <v>0</v>
      </c>
      <c r="S92" s="35">
        <v>24108349</v>
      </c>
      <c r="T92" s="35">
        <v>0</v>
      </c>
      <c r="U92" s="35">
        <v>24108349</v>
      </c>
      <c r="V92" s="35">
        <v>0</v>
      </c>
      <c r="W92" s="35">
        <v>24108349</v>
      </c>
    </row>
    <row r="93" spans="1:23" ht="31.5">
      <c r="A93" s="34" t="s">
        <v>106</v>
      </c>
      <c r="B93" s="4" t="s">
        <v>32</v>
      </c>
      <c r="C93" s="35">
        <v>70000</v>
      </c>
      <c r="D93" s="35">
        <v>0</v>
      </c>
      <c r="E93" s="35">
        <v>70000</v>
      </c>
      <c r="F93" s="35">
        <v>10900</v>
      </c>
      <c r="G93" s="35">
        <v>80900</v>
      </c>
      <c r="H93" s="35">
        <v>-54100</v>
      </c>
      <c r="I93" s="43">
        <v>26800</v>
      </c>
      <c r="J93" s="58">
        <v>30000</v>
      </c>
      <c r="K93" s="36">
        <v>0</v>
      </c>
      <c r="L93" s="36">
        <v>30000</v>
      </c>
      <c r="M93" s="36">
        <v>0</v>
      </c>
      <c r="N93" s="36">
        <v>30000</v>
      </c>
      <c r="O93" s="36">
        <v>0</v>
      </c>
      <c r="P93" s="59">
        <v>30000</v>
      </c>
      <c r="Q93" s="48">
        <v>30000</v>
      </c>
      <c r="R93" s="35">
        <v>0</v>
      </c>
      <c r="S93" s="35">
        <v>30000</v>
      </c>
      <c r="T93" s="35">
        <v>0</v>
      </c>
      <c r="U93" s="35">
        <v>30000</v>
      </c>
      <c r="V93" s="35">
        <v>0</v>
      </c>
      <c r="W93" s="35">
        <v>30000</v>
      </c>
    </row>
    <row r="94" spans="1:23">
      <c r="A94" s="34" t="s">
        <v>107</v>
      </c>
      <c r="B94" s="4" t="s">
        <v>33</v>
      </c>
      <c r="C94" s="35">
        <v>6587328</v>
      </c>
      <c r="D94" s="35">
        <v>0</v>
      </c>
      <c r="E94" s="35">
        <v>6587328</v>
      </c>
      <c r="F94" s="35">
        <v>0</v>
      </c>
      <c r="G94" s="35">
        <v>6587328</v>
      </c>
      <c r="H94" s="35">
        <v>-5977328</v>
      </c>
      <c r="I94" s="43">
        <v>610000</v>
      </c>
      <c r="J94" s="58">
        <v>6640944.4000000004</v>
      </c>
      <c r="K94" s="36">
        <v>0</v>
      </c>
      <c r="L94" s="36">
        <v>6640944.4000000004</v>
      </c>
      <c r="M94" s="36">
        <v>0</v>
      </c>
      <c r="N94" s="36">
        <v>6640944.4000000004</v>
      </c>
      <c r="O94" s="36">
        <v>0</v>
      </c>
      <c r="P94" s="59">
        <v>6640944.4000000004</v>
      </c>
      <c r="Q94" s="48">
        <v>6007299.8600000003</v>
      </c>
      <c r="R94" s="35">
        <v>0</v>
      </c>
      <c r="S94" s="35">
        <v>6007299.8600000003</v>
      </c>
      <c r="T94" s="35">
        <v>0</v>
      </c>
      <c r="U94" s="35">
        <v>6007299.8600000003</v>
      </c>
      <c r="V94" s="35">
        <v>0</v>
      </c>
      <c r="W94" s="35">
        <v>6007299.8600000003</v>
      </c>
    </row>
    <row r="95" spans="1:23">
      <c r="A95" s="34" t="s">
        <v>108</v>
      </c>
      <c r="B95" s="4" t="s">
        <v>34</v>
      </c>
      <c r="C95" s="35">
        <v>10717223</v>
      </c>
      <c r="D95" s="35">
        <v>157589.42000000001</v>
      </c>
      <c r="E95" s="35">
        <v>10874812.42</v>
      </c>
      <c r="F95" s="35">
        <v>-70779.850000000006</v>
      </c>
      <c r="G95" s="35">
        <v>10804032.57</v>
      </c>
      <c r="H95" s="35">
        <v>0</v>
      </c>
      <c r="I95" s="43">
        <v>10804032.57</v>
      </c>
      <c r="J95" s="58">
        <v>9310113</v>
      </c>
      <c r="K95" s="36">
        <v>0</v>
      </c>
      <c r="L95" s="36">
        <v>9310113</v>
      </c>
      <c r="M95" s="36">
        <v>0</v>
      </c>
      <c r="N95" s="36">
        <v>9310113</v>
      </c>
      <c r="O95" s="36">
        <v>0</v>
      </c>
      <c r="P95" s="59">
        <v>9310113</v>
      </c>
      <c r="Q95" s="48">
        <v>9528065.4000000004</v>
      </c>
      <c r="R95" s="35">
        <v>0</v>
      </c>
      <c r="S95" s="35">
        <v>9528065.4000000004</v>
      </c>
      <c r="T95" s="35">
        <v>0</v>
      </c>
      <c r="U95" s="35">
        <v>9528065.4000000004</v>
      </c>
      <c r="V95" s="35">
        <v>0</v>
      </c>
      <c r="W95" s="35">
        <v>9528065.4000000004</v>
      </c>
    </row>
    <row r="96" spans="1:23" s="33" customFormat="1">
      <c r="A96" s="30" t="s">
        <v>109</v>
      </c>
      <c r="B96" s="17" t="s">
        <v>35</v>
      </c>
      <c r="C96" s="31">
        <f>SUM(C97:C98)</f>
        <v>74879434.370000005</v>
      </c>
      <c r="D96" s="31">
        <f t="shared" ref="D96:W96" si="33">SUM(D97:D98)</f>
        <v>108465.48</v>
      </c>
      <c r="E96" s="31">
        <f t="shared" si="33"/>
        <v>74987899.849999994</v>
      </c>
      <c r="F96" s="31">
        <f t="shared" si="33"/>
        <v>-234330.30000000005</v>
      </c>
      <c r="G96" s="31">
        <f t="shared" si="33"/>
        <v>74753569.549999997</v>
      </c>
      <c r="H96" s="31">
        <f t="shared" si="33"/>
        <v>-1357372.21</v>
      </c>
      <c r="I96" s="42">
        <f t="shared" si="33"/>
        <v>73396197.339999989</v>
      </c>
      <c r="J96" s="56">
        <f t="shared" si="33"/>
        <v>53662730</v>
      </c>
      <c r="K96" s="32">
        <f t="shared" si="33"/>
        <v>0</v>
      </c>
      <c r="L96" s="32">
        <f t="shared" si="33"/>
        <v>53662730</v>
      </c>
      <c r="M96" s="32">
        <f t="shared" si="33"/>
        <v>0</v>
      </c>
      <c r="N96" s="32">
        <f t="shared" si="33"/>
        <v>53662730</v>
      </c>
      <c r="O96" s="32">
        <f t="shared" si="33"/>
        <v>0</v>
      </c>
      <c r="P96" s="57">
        <f t="shared" si="33"/>
        <v>53662730</v>
      </c>
      <c r="Q96" s="47">
        <f t="shared" si="33"/>
        <v>2460418</v>
      </c>
      <c r="R96" s="31">
        <f t="shared" si="33"/>
        <v>0</v>
      </c>
      <c r="S96" s="31">
        <f t="shared" si="33"/>
        <v>2460418</v>
      </c>
      <c r="T96" s="31">
        <f t="shared" si="33"/>
        <v>0</v>
      </c>
      <c r="U96" s="31">
        <f t="shared" si="33"/>
        <v>2460418</v>
      </c>
      <c r="V96" s="31">
        <f t="shared" si="33"/>
        <v>0</v>
      </c>
      <c r="W96" s="31">
        <f t="shared" si="33"/>
        <v>2460418</v>
      </c>
    </row>
    <row r="97" spans="1:23">
      <c r="A97" s="34" t="s">
        <v>110</v>
      </c>
      <c r="B97" s="4" t="s">
        <v>36</v>
      </c>
      <c r="C97" s="35">
        <v>72597824.370000005</v>
      </c>
      <c r="D97" s="35">
        <v>108465.48</v>
      </c>
      <c r="E97" s="35">
        <v>72706289.849999994</v>
      </c>
      <c r="F97" s="35">
        <v>-234330.30000000005</v>
      </c>
      <c r="G97" s="35">
        <v>72471959.549999997</v>
      </c>
      <c r="H97" s="35">
        <v>-1357372.21</v>
      </c>
      <c r="I97" s="43">
        <v>71114587.339999989</v>
      </c>
      <c r="J97" s="58">
        <v>51777000</v>
      </c>
      <c r="K97" s="36">
        <v>0</v>
      </c>
      <c r="L97" s="36">
        <v>51777000</v>
      </c>
      <c r="M97" s="36">
        <v>0</v>
      </c>
      <c r="N97" s="36">
        <v>51777000</v>
      </c>
      <c r="O97" s="36">
        <v>0</v>
      </c>
      <c r="P97" s="59">
        <v>51777000</v>
      </c>
      <c r="Q97" s="48">
        <v>574688</v>
      </c>
      <c r="R97" s="35">
        <v>0</v>
      </c>
      <c r="S97" s="35">
        <v>574688</v>
      </c>
      <c r="T97" s="35">
        <v>0</v>
      </c>
      <c r="U97" s="35">
        <v>574688</v>
      </c>
      <c r="V97" s="35">
        <v>0</v>
      </c>
      <c r="W97" s="35">
        <v>574688</v>
      </c>
    </row>
    <row r="98" spans="1:23" ht="31.5">
      <c r="A98" s="34" t="s">
        <v>111</v>
      </c>
      <c r="B98" s="4" t="s">
        <v>37</v>
      </c>
      <c r="C98" s="35">
        <v>2281610</v>
      </c>
      <c r="D98" s="35">
        <v>0</v>
      </c>
      <c r="E98" s="35">
        <v>2281610</v>
      </c>
      <c r="F98" s="35">
        <v>0</v>
      </c>
      <c r="G98" s="35">
        <v>2281610</v>
      </c>
      <c r="H98" s="35">
        <v>0</v>
      </c>
      <c r="I98" s="43">
        <v>2281610</v>
      </c>
      <c r="J98" s="58">
        <v>1885730</v>
      </c>
      <c r="K98" s="36">
        <v>0</v>
      </c>
      <c r="L98" s="36">
        <v>1885730</v>
      </c>
      <c r="M98" s="36">
        <v>0</v>
      </c>
      <c r="N98" s="36">
        <v>1885730</v>
      </c>
      <c r="O98" s="36">
        <v>0</v>
      </c>
      <c r="P98" s="59">
        <v>1885730</v>
      </c>
      <c r="Q98" s="48">
        <v>1885730</v>
      </c>
      <c r="R98" s="35">
        <v>0</v>
      </c>
      <c r="S98" s="35">
        <v>1885730</v>
      </c>
      <c r="T98" s="35">
        <v>0</v>
      </c>
      <c r="U98" s="35">
        <v>1885730</v>
      </c>
      <c r="V98" s="35">
        <v>0</v>
      </c>
      <c r="W98" s="35">
        <v>1885730</v>
      </c>
    </row>
    <row r="99" spans="1:23" s="33" customFormat="1">
      <c r="A99" s="30" t="s">
        <v>112</v>
      </c>
      <c r="B99" s="17" t="s">
        <v>38</v>
      </c>
      <c r="C99" s="31">
        <f>SUM(C100:C102)</f>
        <v>73024093.340000004</v>
      </c>
      <c r="D99" s="31">
        <f t="shared" ref="D99:W99" si="34">SUM(D100:D102)</f>
        <v>43711770.109999999</v>
      </c>
      <c r="E99" s="31">
        <f t="shared" si="34"/>
        <v>116735863.45</v>
      </c>
      <c r="F99" s="31">
        <f t="shared" si="34"/>
        <v>198061.68999999994</v>
      </c>
      <c r="G99" s="31">
        <f t="shared" si="34"/>
        <v>116933925.14</v>
      </c>
      <c r="H99" s="31">
        <f t="shared" si="34"/>
        <v>8949865.8699999992</v>
      </c>
      <c r="I99" s="42">
        <f t="shared" si="34"/>
        <v>125883791.01000001</v>
      </c>
      <c r="J99" s="56">
        <f t="shared" si="34"/>
        <v>62779993.340000004</v>
      </c>
      <c r="K99" s="32">
        <f t="shared" si="34"/>
        <v>45439980.410000004</v>
      </c>
      <c r="L99" s="32">
        <f t="shared" si="34"/>
        <v>108219973.75</v>
      </c>
      <c r="M99" s="32">
        <f t="shared" si="34"/>
        <v>-2485422.5</v>
      </c>
      <c r="N99" s="32">
        <f t="shared" si="34"/>
        <v>105734551.25</v>
      </c>
      <c r="O99" s="32">
        <f t="shared" si="34"/>
        <v>0</v>
      </c>
      <c r="P99" s="57">
        <f t="shared" si="34"/>
        <v>105734551.25</v>
      </c>
      <c r="Q99" s="47">
        <f t="shared" si="34"/>
        <v>62779993.340000004</v>
      </c>
      <c r="R99" s="31">
        <f t="shared" si="34"/>
        <v>45392584.07</v>
      </c>
      <c r="S99" s="31">
        <f t="shared" si="34"/>
        <v>108172577.41</v>
      </c>
      <c r="T99" s="31">
        <f t="shared" si="34"/>
        <v>-2563014.16</v>
      </c>
      <c r="U99" s="31">
        <f t="shared" si="34"/>
        <v>105609563.25</v>
      </c>
      <c r="V99" s="31">
        <f t="shared" si="34"/>
        <v>0</v>
      </c>
      <c r="W99" s="31">
        <f t="shared" si="34"/>
        <v>105609563.25</v>
      </c>
    </row>
    <row r="100" spans="1:23">
      <c r="A100" s="34" t="s">
        <v>113</v>
      </c>
      <c r="B100" s="4" t="s">
        <v>39</v>
      </c>
      <c r="C100" s="35">
        <v>1000000</v>
      </c>
      <c r="D100" s="35">
        <v>0</v>
      </c>
      <c r="E100" s="35">
        <v>1000000</v>
      </c>
      <c r="F100" s="35">
        <v>0</v>
      </c>
      <c r="G100" s="35">
        <v>1000000</v>
      </c>
      <c r="H100" s="35">
        <v>170957.08</v>
      </c>
      <c r="I100" s="43">
        <v>1170957.08</v>
      </c>
      <c r="J100" s="58">
        <v>800000</v>
      </c>
      <c r="K100" s="36">
        <v>0</v>
      </c>
      <c r="L100" s="36">
        <v>800000</v>
      </c>
      <c r="M100" s="36">
        <v>0</v>
      </c>
      <c r="N100" s="36">
        <v>800000</v>
      </c>
      <c r="O100" s="36">
        <v>0</v>
      </c>
      <c r="P100" s="59">
        <v>800000</v>
      </c>
      <c r="Q100" s="48">
        <v>800000</v>
      </c>
      <c r="R100" s="35">
        <v>0</v>
      </c>
      <c r="S100" s="35">
        <v>800000</v>
      </c>
      <c r="T100" s="35">
        <v>0</v>
      </c>
      <c r="U100" s="35">
        <v>800000</v>
      </c>
      <c r="V100" s="35">
        <v>0</v>
      </c>
      <c r="W100" s="35">
        <v>800000</v>
      </c>
    </row>
    <row r="101" spans="1:23">
      <c r="A101" s="34" t="s">
        <v>114</v>
      </c>
      <c r="B101" s="4" t="s">
        <v>40</v>
      </c>
      <c r="C101" s="35">
        <v>30079796.690000001</v>
      </c>
      <c r="D101" s="35">
        <v>1374744.51</v>
      </c>
      <c r="E101" s="35">
        <v>31454541.199999999</v>
      </c>
      <c r="F101" s="35">
        <v>-2610241.2000000002</v>
      </c>
      <c r="G101" s="35">
        <v>28844300</v>
      </c>
      <c r="H101" s="35">
        <v>14329397.029999999</v>
      </c>
      <c r="I101" s="43">
        <v>43173697.030000001</v>
      </c>
      <c r="J101" s="58">
        <v>20035696.690000001</v>
      </c>
      <c r="K101" s="36">
        <v>1824925.81</v>
      </c>
      <c r="L101" s="36">
        <v>21860622.5</v>
      </c>
      <c r="M101" s="36">
        <v>-2485422.5</v>
      </c>
      <c r="N101" s="36">
        <v>19375200</v>
      </c>
      <c r="O101" s="36">
        <v>0</v>
      </c>
      <c r="P101" s="59">
        <v>19375200</v>
      </c>
      <c r="Q101" s="48">
        <v>20035696.690000001</v>
      </c>
      <c r="R101" s="35">
        <v>449617.47</v>
      </c>
      <c r="S101" s="35">
        <v>20485314.16</v>
      </c>
      <c r="T101" s="35">
        <v>-2563014.16</v>
      </c>
      <c r="U101" s="35">
        <v>17922300</v>
      </c>
      <c r="V101" s="35">
        <v>0</v>
      </c>
      <c r="W101" s="35">
        <v>17922300</v>
      </c>
    </row>
    <row r="102" spans="1:23">
      <c r="A102" s="34" t="s">
        <v>115</v>
      </c>
      <c r="B102" s="4" t="s">
        <v>41</v>
      </c>
      <c r="C102" s="35">
        <v>41944296.649999999</v>
      </c>
      <c r="D102" s="35">
        <v>42337025.600000001</v>
      </c>
      <c r="E102" s="35">
        <v>84281322.25</v>
      </c>
      <c r="F102" s="35">
        <v>2808302.89</v>
      </c>
      <c r="G102" s="35">
        <v>87089625.140000001</v>
      </c>
      <c r="H102" s="35">
        <v>-5550488.2400000002</v>
      </c>
      <c r="I102" s="43">
        <v>81539136.900000006</v>
      </c>
      <c r="J102" s="58">
        <v>41944296.649999999</v>
      </c>
      <c r="K102" s="36">
        <v>43615054.600000001</v>
      </c>
      <c r="L102" s="36">
        <v>85559351.25</v>
      </c>
      <c r="M102" s="36">
        <v>0</v>
      </c>
      <c r="N102" s="36">
        <v>85559351.25</v>
      </c>
      <c r="O102" s="36">
        <v>0</v>
      </c>
      <c r="P102" s="59">
        <v>85559351.25</v>
      </c>
      <c r="Q102" s="48">
        <v>41944296.649999999</v>
      </c>
      <c r="R102" s="35">
        <v>44942966.600000001</v>
      </c>
      <c r="S102" s="35">
        <v>86887263.25</v>
      </c>
      <c r="T102" s="35">
        <v>0</v>
      </c>
      <c r="U102" s="35">
        <v>86887263.25</v>
      </c>
      <c r="V102" s="35">
        <v>0</v>
      </c>
      <c r="W102" s="35">
        <v>86887263.25</v>
      </c>
    </row>
    <row r="103" spans="1:23" s="33" customFormat="1">
      <c r="A103" s="30" t="s">
        <v>116</v>
      </c>
      <c r="B103" s="17" t="s">
        <v>42</v>
      </c>
      <c r="C103" s="31">
        <f>C104</f>
        <v>500000</v>
      </c>
      <c r="D103" s="31">
        <f t="shared" ref="D103:W103" si="35">D104</f>
        <v>403600</v>
      </c>
      <c r="E103" s="31">
        <f t="shared" si="35"/>
        <v>903600</v>
      </c>
      <c r="F103" s="31">
        <f t="shared" si="35"/>
        <v>4797191.25</v>
      </c>
      <c r="G103" s="31">
        <f t="shared" si="35"/>
        <v>5700791.25</v>
      </c>
      <c r="H103" s="31">
        <f t="shared" si="35"/>
        <v>747450.82000000007</v>
      </c>
      <c r="I103" s="42">
        <f t="shared" si="35"/>
        <v>6448242.0700000003</v>
      </c>
      <c r="J103" s="56">
        <f t="shared" si="35"/>
        <v>800000</v>
      </c>
      <c r="K103" s="32">
        <f t="shared" si="35"/>
        <v>0</v>
      </c>
      <c r="L103" s="32">
        <f t="shared" si="35"/>
        <v>800000</v>
      </c>
      <c r="M103" s="32">
        <f t="shared" si="35"/>
        <v>0</v>
      </c>
      <c r="N103" s="32">
        <f t="shared" si="35"/>
        <v>800000</v>
      </c>
      <c r="O103" s="32">
        <f t="shared" si="35"/>
        <v>0</v>
      </c>
      <c r="P103" s="57">
        <f t="shared" si="35"/>
        <v>800000</v>
      </c>
      <c r="Q103" s="47">
        <f t="shared" si="35"/>
        <v>800000</v>
      </c>
      <c r="R103" s="31">
        <f t="shared" si="35"/>
        <v>0</v>
      </c>
      <c r="S103" s="31">
        <f t="shared" si="35"/>
        <v>800000</v>
      </c>
      <c r="T103" s="31">
        <f t="shared" si="35"/>
        <v>0</v>
      </c>
      <c r="U103" s="31">
        <f t="shared" si="35"/>
        <v>800000</v>
      </c>
      <c r="V103" s="31">
        <f t="shared" si="35"/>
        <v>0</v>
      </c>
      <c r="W103" s="31">
        <f t="shared" si="35"/>
        <v>800000</v>
      </c>
    </row>
    <row r="104" spans="1:23">
      <c r="A104" s="34" t="s">
        <v>117</v>
      </c>
      <c r="B104" s="4" t="s">
        <v>43</v>
      </c>
      <c r="C104" s="35">
        <v>500000</v>
      </c>
      <c r="D104" s="35">
        <v>403600</v>
      </c>
      <c r="E104" s="35">
        <v>903600</v>
      </c>
      <c r="F104" s="35">
        <v>4797191.25</v>
      </c>
      <c r="G104" s="35">
        <v>5700791.25</v>
      </c>
      <c r="H104" s="35">
        <v>747450.82000000007</v>
      </c>
      <c r="I104" s="43">
        <v>6448242.0700000003</v>
      </c>
      <c r="J104" s="58">
        <v>800000</v>
      </c>
      <c r="K104" s="36">
        <v>0</v>
      </c>
      <c r="L104" s="36">
        <v>800000</v>
      </c>
      <c r="M104" s="36">
        <v>0</v>
      </c>
      <c r="N104" s="36">
        <v>800000</v>
      </c>
      <c r="O104" s="36">
        <v>0</v>
      </c>
      <c r="P104" s="59">
        <v>800000</v>
      </c>
      <c r="Q104" s="48">
        <v>800000</v>
      </c>
      <c r="R104" s="35">
        <v>0</v>
      </c>
      <c r="S104" s="35">
        <v>800000</v>
      </c>
      <c r="T104" s="35">
        <v>0</v>
      </c>
      <c r="U104" s="35">
        <v>800000</v>
      </c>
      <c r="V104" s="35">
        <v>0</v>
      </c>
      <c r="W104" s="35">
        <v>800000</v>
      </c>
    </row>
    <row r="105" spans="1:23" s="33" customFormat="1">
      <c r="A105" s="30" t="s">
        <v>118</v>
      </c>
      <c r="B105" s="17" t="s">
        <v>44</v>
      </c>
      <c r="C105" s="31">
        <f>SUM(C106:C107)</f>
        <v>2586000</v>
      </c>
      <c r="D105" s="31">
        <f t="shared" ref="D105:W105" si="36">SUM(D106:D107)</f>
        <v>0</v>
      </c>
      <c r="E105" s="31">
        <f t="shared" si="36"/>
        <v>2586000</v>
      </c>
      <c r="F105" s="31">
        <f t="shared" si="36"/>
        <v>2000000</v>
      </c>
      <c r="G105" s="31">
        <f t="shared" si="36"/>
        <v>4586000</v>
      </c>
      <c r="H105" s="31">
        <f t="shared" si="36"/>
        <v>-62000</v>
      </c>
      <c r="I105" s="42">
        <f t="shared" si="36"/>
        <v>4524000</v>
      </c>
      <c r="J105" s="56">
        <f t="shared" si="36"/>
        <v>2086000</v>
      </c>
      <c r="K105" s="32">
        <f t="shared" si="36"/>
        <v>0</v>
      </c>
      <c r="L105" s="32">
        <f t="shared" si="36"/>
        <v>2086000</v>
      </c>
      <c r="M105" s="32">
        <f t="shared" si="36"/>
        <v>0</v>
      </c>
      <c r="N105" s="32">
        <f t="shared" si="36"/>
        <v>2086000</v>
      </c>
      <c r="O105" s="32">
        <f t="shared" si="36"/>
        <v>0</v>
      </c>
      <c r="P105" s="57">
        <f t="shared" si="36"/>
        <v>2086000</v>
      </c>
      <c r="Q105" s="47">
        <f t="shared" si="36"/>
        <v>2586000</v>
      </c>
      <c r="R105" s="31">
        <f t="shared" si="36"/>
        <v>0</v>
      </c>
      <c r="S105" s="31">
        <f t="shared" si="36"/>
        <v>2586000</v>
      </c>
      <c r="T105" s="31">
        <f t="shared" si="36"/>
        <v>0</v>
      </c>
      <c r="U105" s="31">
        <f t="shared" si="36"/>
        <v>2586000</v>
      </c>
      <c r="V105" s="31">
        <f t="shared" si="36"/>
        <v>0</v>
      </c>
      <c r="W105" s="31">
        <f t="shared" si="36"/>
        <v>2586000</v>
      </c>
    </row>
    <row r="106" spans="1:23">
      <c r="A106" s="34" t="s">
        <v>119</v>
      </c>
      <c r="B106" s="4" t="s">
        <v>45</v>
      </c>
      <c r="C106" s="35">
        <v>2586000</v>
      </c>
      <c r="D106" s="35">
        <v>0</v>
      </c>
      <c r="E106" s="35">
        <v>2586000</v>
      </c>
      <c r="F106" s="35">
        <v>2000000</v>
      </c>
      <c r="G106" s="35">
        <v>4586000</v>
      </c>
      <c r="H106" s="35">
        <v>-62000</v>
      </c>
      <c r="I106" s="43">
        <v>4524000</v>
      </c>
      <c r="J106" s="58">
        <v>2086000</v>
      </c>
      <c r="K106" s="36">
        <v>0</v>
      </c>
      <c r="L106" s="36">
        <v>2086000</v>
      </c>
      <c r="M106" s="36">
        <v>0</v>
      </c>
      <c r="N106" s="36">
        <v>2086000</v>
      </c>
      <c r="O106" s="36">
        <v>0</v>
      </c>
      <c r="P106" s="59">
        <v>2086000</v>
      </c>
      <c r="Q106" s="48">
        <v>2586000</v>
      </c>
      <c r="R106" s="35">
        <v>0</v>
      </c>
      <c r="S106" s="35">
        <v>2586000</v>
      </c>
      <c r="T106" s="35">
        <v>0</v>
      </c>
      <c r="U106" s="35">
        <v>2586000</v>
      </c>
      <c r="V106" s="35">
        <v>0</v>
      </c>
      <c r="W106" s="35">
        <v>2586000</v>
      </c>
    </row>
    <row r="107" spans="1:23" ht="31.5">
      <c r="A107" s="34" t="s">
        <v>120</v>
      </c>
      <c r="B107" s="4" t="s">
        <v>46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43">
        <v>0</v>
      </c>
      <c r="J107" s="58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59">
        <v>0</v>
      </c>
      <c r="Q107" s="48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</row>
    <row r="108" spans="1:23" s="33" customFormat="1" ht="47.25">
      <c r="A108" s="30" t="s">
        <v>121</v>
      </c>
      <c r="B108" s="17" t="s">
        <v>47</v>
      </c>
      <c r="C108" s="31">
        <f>C109</f>
        <v>365810</v>
      </c>
      <c r="D108" s="31">
        <f t="shared" ref="D108:W108" si="37">D109</f>
        <v>0</v>
      </c>
      <c r="E108" s="31">
        <f t="shared" si="37"/>
        <v>365810</v>
      </c>
      <c r="F108" s="31">
        <f t="shared" si="37"/>
        <v>-322464.52</v>
      </c>
      <c r="G108" s="31">
        <f t="shared" si="37"/>
        <v>43345.479999999981</v>
      </c>
      <c r="H108" s="31">
        <f t="shared" si="37"/>
        <v>0</v>
      </c>
      <c r="I108" s="42">
        <f t="shared" si="37"/>
        <v>43345.479999999981</v>
      </c>
      <c r="J108" s="56">
        <f t="shared" si="37"/>
        <v>0</v>
      </c>
      <c r="K108" s="32">
        <f t="shared" si="37"/>
        <v>0</v>
      </c>
      <c r="L108" s="32">
        <f t="shared" si="37"/>
        <v>0</v>
      </c>
      <c r="M108" s="32">
        <f t="shared" si="37"/>
        <v>0</v>
      </c>
      <c r="N108" s="32">
        <f t="shared" si="37"/>
        <v>0</v>
      </c>
      <c r="O108" s="32">
        <f t="shared" si="37"/>
        <v>0</v>
      </c>
      <c r="P108" s="57">
        <f t="shared" si="37"/>
        <v>0</v>
      </c>
      <c r="Q108" s="47">
        <f t="shared" si="37"/>
        <v>0</v>
      </c>
      <c r="R108" s="31">
        <f t="shared" si="37"/>
        <v>0</v>
      </c>
      <c r="S108" s="31">
        <f t="shared" si="37"/>
        <v>0</v>
      </c>
      <c r="T108" s="31">
        <f t="shared" si="37"/>
        <v>0</v>
      </c>
      <c r="U108" s="31">
        <f t="shared" si="37"/>
        <v>0</v>
      </c>
      <c r="V108" s="31">
        <f t="shared" si="37"/>
        <v>0</v>
      </c>
      <c r="W108" s="31">
        <f t="shared" si="37"/>
        <v>0</v>
      </c>
    </row>
    <row r="109" spans="1:23" ht="31.5">
      <c r="A109" s="34" t="s">
        <v>122</v>
      </c>
      <c r="B109" s="4" t="s">
        <v>48</v>
      </c>
      <c r="C109" s="35">
        <v>365810</v>
      </c>
      <c r="D109" s="35">
        <v>0</v>
      </c>
      <c r="E109" s="35">
        <v>365810</v>
      </c>
      <c r="F109" s="35">
        <v>-322464.52</v>
      </c>
      <c r="G109" s="35">
        <v>43345.479999999981</v>
      </c>
      <c r="H109" s="35">
        <v>0</v>
      </c>
      <c r="I109" s="43">
        <v>43345.479999999981</v>
      </c>
      <c r="J109" s="58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59">
        <v>0</v>
      </c>
      <c r="Q109" s="48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</row>
    <row r="110" spans="1:23" s="33" customFormat="1" ht="16.5" thickBot="1">
      <c r="A110" s="30"/>
      <c r="B110" s="17" t="s">
        <v>222</v>
      </c>
      <c r="C110" s="31">
        <v>0</v>
      </c>
      <c r="D110" s="31">
        <v>0</v>
      </c>
      <c r="E110" s="31">
        <f>C110+D110</f>
        <v>0</v>
      </c>
      <c r="F110" s="31">
        <v>0</v>
      </c>
      <c r="G110" s="31">
        <f>E110+F110</f>
        <v>0</v>
      </c>
      <c r="H110" s="31">
        <v>0</v>
      </c>
      <c r="I110" s="42">
        <f>G110+H110</f>
        <v>0</v>
      </c>
      <c r="J110" s="63">
        <v>18322890</v>
      </c>
      <c r="K110" s="64">
        <v>0</v>
      </c>
      <c r="L110" s="65">
        <f>J110+K110</f>
        <v>18322890</v>
      </c>
      <c r="M110" s="64">
        <v>0</v>
      </c>
      <c r="N110" s="65">
        <f>L110+M110</f>
        <v>18322890</v>
      </c>
      <c r="O110" s="64">
        <v>0</v>
      </c>
      <c r="P110" s="66">
        <f>N110+O110</f>
        <v>18322890</v>
      </c>
      <c r="Q110" s="47">
        <v>111462720</v>
      </c>
      <c r="R110" s="31">
        <v>0</v>
      </c>
      <c r="S110" s="31">
        <f>Q110+R110</f>
        <v>111462720</v>
      </c>
      <c r="T110" s="31">
        <v>0</v>
      </c>
      <c r="U110" s="31">
        <f>S110+T110</f>
        <v>111462720</v>
      </c>
      <c r="V110" s="31">
        <v>0</v>
      </c>
      <c r="W110" s="31">
        <f>U110+V110</f>
        <v>111462720</v>
      </c>
    </row>
    <row r="111" spans="1:23">
      <c r="A111" s="8"/>
      <c r="B111" s="8"/>
    </row>
    <row r="112" spans="1:23">
      <c r="A112" s="8"/>
      <c r="B112" s="8"/>
    </row>
    <row r="113" spans="1:2">
      <c r="A113" s="8"/>
      <c r="B113" s="8"/>
    </row>
  </sheetData>
  <mergeCells count="5">
    <mergeCell ref="C3:I3"/>
    <mergeCell ref="K3:P3"/>
    <mergeCell ref="Q3:W3"/>
    <mergeCell ref="A3:A4"/>
    <mergeCell ref="B3:B4"/>
  </mergeCells>
  <pageMargins left="0.37" right="0.33" top="0.74803149606299213" bottom="0.74803149606299213" header="0.31496062992125984" footer="0.31496062992125984"/>
  <pageSetup paperSize="9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Пшоняк</dc:creator>
  <cp:lastModifiedBy>Пшоняк</cp:lastModifiedBy>
  <cp:lastPrinted>2021-04-09T00:37:34Z</cp:lastPrinted>
  <dcterms:created xsi:type="dcterms:W3CDTF">2021-04-06T05:25:08Z</dcterms:created>
  <dcterms:modified xsi:type="dcterms:W3CDTF">2021-04-09T02:37:31Z</dcterms:modified>
</cp:coreProperties>
</file>